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Gen" sheetId="1" r:id="rId1"/>
    <sheet name="SC(M&amp;B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<sst xmlns="http://schemas.openxmlformats.org/spreadsheetml/2006/main" count="805" uniqueCount="360">
  <si>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</si>
  <si>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</si>
  <si>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</si>
  <si>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</si>
  <si>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</si>
  <si>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</si>
  <si>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</si>
  <si>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</si>
  <si>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</si>
  <si>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</si>
  <si>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</si>
  <si>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</si>
  <si>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</si>
  <si>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</si>
  <si>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</si>
  <si>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</si>
  <si>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</si>
  <si>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</si>
  <si>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</si>
  <si>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</si>
  <si>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</si>
  <si>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</si>
  <si>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</si>
  <si>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</si>
  <si>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</si>
  <si>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</si>
  <si>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</si>
  <si>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</si>
  <si>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</si>
  <si>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</si>
  <si>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</si>
  <si>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</si>
  <si>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</si>
  <si>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</si>
  <si>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</si>
  <si>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</si>
  <si>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</si>
  <si>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</si>
  <si>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</si>
  <si>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</si>
  <si>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</si>
  <si>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</si>
  <si>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</si>
  <si>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</si>
  <si>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</si>
  <si>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</si>
  <si>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</si>
  <si>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</si>
  <si>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</si>
  <si>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</si>
  <si>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</si>
  <si>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</si>
  <si>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</si>
  <si>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</si>
  <si>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</si>
  <si>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</si>
  <si>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</si>
  <si>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</si>
  <si>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</si>
  <si>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</si>
  <si>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</si>
  <si>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</si>
  <si>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</si>
  <si>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</si>
  <si>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</si>
  <si>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</si>
  <si>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</si>
  <si>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</si>
  <si>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</si>
  <si>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</si>
  <si>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</si>
  <si>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</si>
  <si>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</si>
  <si>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</si>
  <si>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</si>
  <si>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</si>
  <si>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</si>
  <si>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</si>
  <si>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</si>
  <si>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</si>
  <si>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</si>
  <si>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</si>
  <si>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</si>
  <si>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</si>
  <si>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</si>
  <si>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</si>
  <si>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</si>
  <si>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</si>
  <si>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</si>
  <si>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</si>
  <si>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</si>
  <si>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</si>
  <si>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</si>
  <si>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</si>
  <si>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</si>
  <si>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</si>
  <si>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</si>
  <si>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</si>
  <si>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</si>
  <si>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</si>
  <si>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</si>
  <si>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</si>
  <si>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</si>
  <si>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</si>
  <si>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</si>
  <si>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</si>
  <si>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</si>
  <si>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</si>
  <si>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</si>
  <si>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</si>
  <si>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</si>
  <si>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</si>
  <si>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</si>
  <si>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</si>
  <si>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</si>
  <si>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</si>
  <si>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</si>
  <si>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</si>
  <si>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</si>
  <si>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</si>
  <si>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</si>
  <si>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</si>
  <si>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</si>
  <si>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</si>
  <si>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</si>
  <si>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</si>
  <si>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</si>
  <si>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</si>
  <si>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</si>
  <si>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</si>
  <si>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</si>
  <si>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</si>
  <si>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</si>
  <si>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</si>
  <si>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</si>
  <si>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</si>
  <si>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</si>
  <si>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</si>
  <si>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</si>
  <si>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</si>
  <si>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</si>
  <si>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</si>
  <si>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ASHA RANI</t>
  </si>
  <si>
    <t>Female</t>
  </si>
  <si>
    <t>Unmarried</t>
  </si>
  <si>
    <t>Yes</t>
  </si>
  <si>
    <t>Not Applicable</t>
  </si>
  <si>
    <t>No</t>
  </si>
  <si>
    <t>Graduation</t>
  </si>
  <si>
    <t>Post Graduation</t>
  </si>
  <si>
    <t>PHYSICS</t>
  </si>
  <si>
    <t>B.Ed.</t>
  </si>
  <si>
    <t>General</t>
  </si>
  <si>
    <t>M.Phil</t>
  </si>
  <si>
    <t>FEROZEPUR</t>
  </si>
  <si>
    <t>152002</t>
  </si>
  <si>
    <t>SCIENCE, MATHS</t>
  </si>
  <si>
    <t>Married</t>
  </si>
  <si>
    <t>PUNJABI UNIVERSITY, PATIALA</t>
  </si>
  <si>
    <t>PANJAB UNIVERSITY, CHANDIGARH</t>
  </si>
  <si>
    <t>PHYSICS,CHEMISTRY,MATH</t>
  </si>
  <si>
    <t>PUNJABI UNIVERSITY</t>
  </si>
  <si>
    <t>PARAMJIT KAUR</t>
  </si>
  <si>
    <t>MANOHAR LAL</t>
  </si>
  <si>
    <t>BATHINDA</t>
  </si>
  <si>
    <t>GNDU ASR</t>
  </si>
  <si>
    <t>RAMANDEEP KAUR</t>
  </si>
  <si>
    <t>PANJAB UNIVERSITY CHANDIGARH</t>
  </si>
  <si>
    <t>PANJAB UNIVERSITY</t>
  </si>
  <si>
    <t>SCIENCE, MATHEMATICS</t>
  </si>
  <si>
    <t>PHYSICS,CHEMISTRY,MATHS,ENGLISH,PUNJABI</t>
  </si>
  <si>
    <t>PUNJABI UNIVERSITY PATIALA</t>
  </si>
  <si>
    <t>SCIENCE,MATHEMATICS</t>
  </si>
  <si>
    <t>MATH, SCI</t>
  </si>
  <si>
    <t>151103</t>
  </si>
  <si>
    <t>HARPREET KAUR</t>
  </si>
  <si>
    <t>151001</t>
  </si>
  <si>
    <t>ABOHAR</t>
  </si>
  <si>
    <t>FAZILKA</t>
  </si>
  <si>
    <t>152116</t>
  </si>
  <si>
    <t>PU CHD</t>
  </si>
  <si>
    <t>SCIENCE,MATHS</t>
  </si>
  <si>
    <t>PUNJABI UNIVERSITY,PATIALA</t>
  </si>
  <si>
    <t>DAVINDER SINGH</t>
  </si>
  <si>
    <t>A004-00007885</t>
  </si>
  <si>
    <t>JYOTI SINGLA</t>
  </si>
  <si>
    <t>DARSHAN CHAND SINGLA</t>
  </si>
  <si>
    <t>DARSHANA DEVI</t>
  </si>
  <si>
    <t>23 May 1983</t>
  </si>
  <si>
    <t>9888582312</t>
  </si>
  <si>
    <t>DENTISTKAPILBANSAL@gmail.com</t>
  </si>
  <si>
    <t># 60, VEER COLONY, AMRIK SINGH ROAD, BATHINDA</t>
  </si>
  <si>
    <t>DENTISTKAPILBANSAL@GMAIL.COM</t>
  </si>
  <si>
    <t>1780</t>
  </si>
  <si>
    <t>PHYSICS, CHEMISTRY, MATHEMATICS, PUNJABI, ENGLISH</t>
  </si>
  <si>
    <t>80174</t>
  </si>
  <si>
    <t>UNIVERSITY OF BIKANER</t>
  </si>
  <si>
    <t>9161</t>
  </si>
  <si>
    <t>TEACHING OF PHYSICAL SCIENCE TEACHING OF MATHEMATICS</t>
  </si>
  <si>
    <t>Ph.D.</t>
  </si>
  <si>
    <t>0950102922</t>
  </si>
  <si>
    <t>SINGHANIA UNIVERSITY</t>
  </si>
  <si>
    <t>MOGA</t>
  </si>
  <si>
    <t>PANJAB UNIVERSITY,CHANDIGARH</t>
  </si>
  <si>
    <t>PHYSICS,CHEMISTRY,MATHEMATICS</t>
  </si>
  <si>
    <t>A004-00009055</t>
  </si>
  <si>
    <t>NIDHI BAJAJ</t>
  </si>
  <si>
    <t>KEWAL KRISHAN BAJAJ</t>
  </si>
  <si>
    <t>17 Mar 1984</t>
  </si>
  <si>
    <t>9815731559</t>
  </si>
  <si>
    <t>bajajnidhi83@gmail.com</t>
  </si>
  <si>
    <t>DEEPAK ENTERPRISES 6, ROSHAN MARKET</t>
  </si>
  <si>
    <t>BHATTI ROAD, BATHINDA</t>
  </si>
  <si>
    <t>BAJAJNIDHI83@GMAIL.COM</t>
  </si>
  <si>
    <t>78201</t>
  </si>
  <si>
    <t>6029</t>
  </si>
  <si>
    <t>6116</t>
  </si>
  <si>
    <t>032084</t>
  </si>
  <si>
    <t>RESEARCH METHODOLOGY,EXP.TECH.,LASER AND OPTICS,CMP,DISSERTATION</t>
  </si>
  <si>
    <t>CDLU, SIRSA</t>
  </si>
  <si>
    <t>PURE PHYSICS</t>
  </si>
  <si>
    <t>LOVELY PROFESSIONAL UNIVERSITY PHAGWARA</t>
  </si>
  <si>
    <t>LUDHIANA</t>
  </si>
  <si>
    <t>THAPAR UNIVERSITY</t>
  </si>
  <si>
    <t>A004-00015723</t>
  </si>
  <si>
    <t>MUNISHA GUPTA</t>
  </si>
  <si>
    <t>KRISHAN LAL</t>
  </si>
  <si>
    <t>SUDESH KUMARI</t>
  </si>
  <si>
    <t>27 Jan 1990</t>
  </si>
  <si>
    <t>9803052974</t>
  </si>
  <si>
    <t>GUPTAMUNISHA9@GMAIL.COM</t>
  </si>
  <si>
    <t>D/O KRISHAN LAL,VPO RAUWAL</t>
  </si>
  <si>
    <t>JAGRAON</t>
  </si>
  <si>
    <t>142033</t>
  </si>
  <si>
    <t>9463002052</t>
  </si>
  <si>
    <t>H.NO.416/25S,STREET NO.4/3,SHASTRI NAGAR,JAGRAON</t>
  </si>
  <si>
    <t>142026</t>
  </si>
  <si>
    <t>15006000657</t>
  </si>
  <si>
    <t>PANJAB UNIVERSITY,CHD</t>
  </si>
  <si>
    <t>PU(P)2009-852</t>
  </si>
  <si>
    <t>12109</t>
  </si>
  <si>
    <t>MATHEMATICS,PHYSICAL SCIENCE</t>
  </si>
  <si>
    <t>BARNALA</t>
  </si>
  <si>
    <t>A004-00018947</t>
  </si>
  <si>
    <t>DIKSHU BANSAL</t>
  </si>
  <si>
    <t>AMARJEET BANSAL</t>
  </si>
  <si>
    <t>PUSHPA BANSAL</t>
  </si>
  <si>
    <t>01 Sep 1985</t>
  </si>
  <si>
    <t>8283077411</t>
  </si>
  <si>
    <t>er_keshav20@yahoo.co.in</t>
  </si>
  <si>
    <t>W/O KESHAV KUMAR,HOUSE NO 2098,SECTOR 32 A.CHANDIGARH ROAD</t>
  </si>
  <si>
    <t>141010</t>
  </si>
  <si>
    <t>ER_KESHAV20@YAHOO.CO.IN</t>
  </si>
  <si>
    <t>03-GM-26/95619</t>
  </si>
  <si>
    <t>PU(P)2006-154/7196</t>
  </si>
  <si>
    <t>03-GM-26/11362</t>
  </si>
  <si>
    <t>SCIENCE,MATH,</t>
  </si>
  <si>
    <t>10801108</t>
  </si>
  <si>
    <t>SCI., MATH</t>
  </si>
  <si>
    <t>A004-00021268</t>
  </si>
  <si>
    <t>NEHA ARORA</t>
  </si>
  <si>
    <t>SUDARSHAN KUMAR</t>
  </si>
  <si>
    <t>KANTA ARORA</t>
  </si>
  <si>
    <t>22 Feb 1987</t>
  </si>
  <si>
    <t>9815349560</t>
  </si>
  <si>
    <t>neha.arora042@gmail.com</t>
  </si>
  <si>
    <t>B-VIII,717,ST.NO.4,NANAK NAGRI</t>
  </si>
  <si>
    <t>NEHA.ARORA042@GMAIL.COM</t>
  </si>
  <si>
    <t>10104000680</t>
  </si>
  <si>
    <t>08113020</t>
  </si>
  <si>
    <t>GSSS CHURHIWALA DHANNA, FAZILKA</t>
  </si>
  <si>
    <t>GOVT</t>
  </si>
  <si>
    <t>RAJINDER SINGH</t>
  </si>
  <si>
    <t>PUNJAB UNIVERSITY, CHANDIGARH</t>
  </si>
  <si>
    <t>MAHARAJA GANGA SINGH UNIVERSITY BIKANER</t>
  </si>
  <si>
    <t>ludhiana</t>
  </si>
  <si>
    <t>A004-00033320</t>
  </si>
  <si>
    <t>SILKY</t>
  </si>
  <si>
    <t>DATTA RAM SINGLA</t>
  </si>
  <si>
    <t>BABITA RANI</t>
  </si>
  <si>
    <t>28 Oct 1988</t>
  </si>
  <si>
    <t>9417347421</t>
  </si>
  <si>
    <t>silkysingla1@gmail.com</t>
  </si>
  <si>
    <t>BHAGAT RAM SAT PAL,INDRA MARKET,NEAR CIVIL HOSPITAL</t>
  </si>
  <si>
    <t>RAMPURA PHUL</t>
  </si>
  <si>
    <t>SILKYSINGLA1@GMAIL.COM</t>
  </si>
  <si>
    <t>17706001343</t>
  </si>
  <si>
    <t>300904017</t>
  </si>
  <si>
    <t>6345</t>
  </si>
  <si>
    <t>A004-00038320</t>
  </si>
  <si>
    <t>PRATIBHA DHINGRA</t>
  </si>
  <si>
    <t>REKHA DHINGRA</t>
  </si>
  <si>
    <t>03 Sep 1986</t>
  </si>
  <si>
    <t>9414305551</t>
  </si>
  <si>
    <t>PRATIBHA39PHY@GMAIL.COM</t>
  </si>
  <si>
    <t>HOUSE NO. 44, VIKAS VIHAR, PHASE-2</t>
  </si>
  <si>
    <t>09414305551</t>
  </si>
  <si>
    <t>153048</t>
  </si>
  <si>
    <t>PHYSICS CHEMISTRY MATHEMATICS</t>
  </si>
  <si>
    <t>UNIVERSITY OF BIKANER BIKANER</t>
  </si>
  <si>
    <t>307149</t>
  </si>
  <si>
    <t>817460</t>
  </si>
  <si>
    <t>PHYSICS MATHEMATICS</t>
  </si>
  <si>
    <t>3913</t>
  </si>
  <si>
    <t>UNIVERSITY OF RAJASTHAN</t>
  </si>
  <si>
    <t>P U CHD</t>
  </si>
  <si>
    <t>A004-00042563</t>
  </si>
  <si>
    <t>RAMANJIT KAUR</t>
  </si>
  <si>
    <t>06 Feb 1990</t>
  </si>
  <si>
    <t>SC (M &amp;amp; B)</t>
  </si>
  <si>
    <t>9814065395</t>
  </si>
  <si>
    <t>Ramanjitkaur0610@gmail.com</t>
  </si>
  <si>
    <t>1/199 GURCHARAN SINGH NAGAR</t>
  </si>
  <si>
    <t>COLLEGE ROAD MULLANPUR LUDHIANA</t>
  </si>
  <si>
    <t>141101</t>
  </si>
  <si>
    <t>RAMANJITKAUR0610@GMAIL.COM</t>
  </si>
  <si>
    <t>15007000807</t>
  </si>
  <si>
    <t>PHY., CHEM., MATH, ENG., PBI., ENVIR.</t>
  </si>
  <si>
    <t>716-11-105</t>
  </si>
  <si>
    <t>PBI. UNI. PATAILA</t>
  </si>
  <si>
    <t>6916</t>
  </si>
  <si>
    <t>s. avtar singh supdt (stp)</t>
  </si>
  <si>
    <t>26 Jun 2008</t>
  </si>
  <si>
    <t>JASPAL KAUR</t>
  </si>
  <si>
    <t>TAPA</t>
  </si>
  <si>
    <t>A004-00050904</t>
  </si>
  <si>
    <t>11 Sep 1990</t>
  </si>
  <si>
    <t>9478651485</t>
  </si>
  <si>
    <t>mail.punjab@gmail.com</t>
  </si>
  <si>
    <t>VPO. SUKHANAND</t>
  </si>
  <si>
    <t>BAGHAPURANA</t>
  </si>
  <si>
    <t>142049</t>
  </si>
  <si>
    <t>MAIL.PUNJAB@GMAIL.COM</t>
  </si>
  <si>
    <t>14307000880</t>
  </si>
  <si>
    <t>NON MEDICAL SUBJS (COMPU APP)</t>
  </si>
  <si>
    <t>2010PHB3405</t>
  </si>
  <si>
    <t>APPLIED PHYSICS (ELEC)</t>
  </si>
  <si>
    <t>25698</t>
  </si>
  <si>
    <t>PBI UNI PATIALA</t>
  </si>
  <si>
    <t>A004-00050950</t>
  </si>
  <si>
    <t>SUKHDEV SINGH</t>
  </si>
  <si>
    <t>20 Apr 1988</t>
  </si>
  <si>
    <t>8437165845</t>
  </si>
  <si>
    <t>rkaurghunas@gmail.com</t>
  </si>
  <si>
    <t>RAMANDEEP KAUR VPO:- GHUNAS</t>
  </si>
  <si>
    <t>148108</t>
  </si>
  <si>
    <t>RKAURGHUNAS@GMAIL.COM</t>
  </si>
  <si>
    <t>14307000948</t>
  </si>
  <si>
    <t>B.SC.( NON-MEDICAL)</t>
  </si>
  <si>
    <t>301004013</t>
  </si>
  <si>
    <t>M.SC.( PHYSICS)</t>
  </si>
  <si>
    <t>THAPAR UNIVERSITY, PATIALA</t>
  </si>
  <si>
    <t>15205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</si>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</sst>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33" borderId="0" xfId="0" applyNumberFormat="1" applyFill="1" applyAlignment="1">
      <alignment wrapText="1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1"/>
  <sheetViews>
    <sheetView tabSelected="1" zoomScalePageLayoutView="0" workbookViewId="0" topLeftCell="FD1">
      <selection activeCell="FQ14" sqref="FQ14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6.57421875" style="2" bestFit="1" customWidth="1"/>
    <col min="4" max="4" width="30.00390625" style="2" bestFit="1" customWidth="1"/>
    <col min="5" max="5" width="25.57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421875" style="2" bestFit="1" customWidth="1"/>
    <col min="18" max="18" width="37.28125" style="2" bestFit="1" customWidth="1"/>
    <col min="19" max="19" width="127.00390625" style="2" bestFit="1" customWidth="1"/>
    <col min="20" max="20" width="43.140625" style="2" bestFit="1" customWidth="1"/>
    <col min="21" max="21" width="15.421875" style="2" bestFit="1" customWidth="1"/>
    <col min="22" max="22" width="10.57421875" style="2" bestFit="1" customWidth="1"/>
    <col min="23" max="23" width="24.421875" style="2" bestFit="1" customWidth="1"/>
    <col min="24" max="24" width="41.140625" style="2" bestFit="1" customWidth="1"/>
    <col min="25" max="25" width="127.00390625" style="2" bestFit="1" customWidth="1"/>
    <col min="26" max="26" width="43.140625" style="2" bestFit="1" customWidth="1"/>
    <col min="27" max="27" width="15.421875" style="2" bestFit="1" customWidth="1"/>
    <col min="28" max="28" width="10.57421875" style="2" bestFit="1" customWidth="1"/>
    <col min="29" max="29" width="24.421875" style="2" bestFit="1" customWidth="1"/>
    <col min="30" max="30" width="41.140625" style="2" bestFit="1" customWidth="1"/>
    <col min="31" max="31" width="23.8515625" style="2" bestFit="1" customWidth="1"/>
    <col min="32" max="32" width="27.7109375" style="2" bestFit="1" customWidth="1"/>
    <col min="33" max="33" width="22.7109375" style="2" bestFit="1" customWidth="1"/>
    <col min="34" max="34" width="23.00390625" style="2" bestFit="1" customWidth="1"/>
    <col min="35" max="35" width="89.421875" style="2" bestFit="1" customWidth="1"/>
    <col min="36" max="36" width="44.0039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46.8515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1.7109375" style="2" bestFit="1" customWidth="1"/>
    <col min="70" max="70" width="17.28125" style="2" bestFit="1" customWidth="1"/>
    <col min="71" max="71" width="255.7109375" style="2" bestFit="1" customWidth="1"/>
    <col min="72" max="72" width="44.0039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5" width="23.421875" style="2" bestFit="1" customWidth="1"/>
    <col min="106" max="106" width="18.7109375" style="2" bestFit="1" customWidth="1"/>
    <col min="107" max="107" width="202.8515625" style="2" bestFit="1" customWidth="1"/>
    <col min="108" max="108" width="55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43.7109375" style="2" bestFit="1" customWidth="1"/>
    <col min="125" max="125" width="41.71093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4.421875" style="2" bestFit="1" customWidth="1"/>
    <col min="134" max="134" width="21.8515625" style="2" bestFit="1" customWidth="1"/>
    <col min="135" max="135" width="32.7109375" style="2" bestFit="1" customWidth="1"/>
    <col min="136" max="136" width="12.421875" style="2" bestFit="1" customWidth="1"/>
    <col min="137" max="137" width="14.00390625" style="2" bestFit="1" customWidth="1"/>
    <col min="138" max="138" width="34.8515625" style="2" bestFit="1" customWidth="1"/>
    <col min="139" max="139" width="12.140625" style="2" bestFit="1" customWidth="1"/>
    <col min="140" max="140" width="1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24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35.00390625" style="2" bestFit="1" customWidth="1"/>
    <col min="151" max="151" width="12.421875" style="2" bestFit="1" customWidth="1"/>
    <col min="152" max="152" width="13.28125" style="2" bestFit="1" customWidth="1"/>
    <col min="153" max="153" width="12.28125" style="2" bestFit="1" customWidth="1"/>
    <col min="154" max="154" width="17.8515625" style="2" bestFit="1" customWidth="1"/>
    <col min="155" max="155" width="8.28125" style="2" bestFit="1" customWidth="1"/>
    <col min="156" max="156" width="39.421875" style="2" bestFit="1" customWidth="1"/>
    <col min="157" max="157" width="12.421875" style="2" bestFit="1" customWidth="1"/>
    <col min="158" max="158" width="13.140625" style="2" bestFit="1" customWidth="1"/>
    <col min="159" max="159" width="115.8515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9" width="9.140625" style="5" customWidth="1"/>
    <col min="170" max="16384" width="9.140625" style="2" customWidth="1"/>
  </cols>
  <sheetData>
    <row r="1" spans="1:169" s="1" customFormat="1" ht="90">
      <c r="A1" s="1" t="s">
        <v>359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353</v>
      </c>
      <c r="FI1" s="4" t="s">
        <v>354</v>
      </c>
      <c r="FJ1" s="4" t="s">
        <v>355</v>
      </c>
      <c r="FK1" s="4" t="s">
        <v>356</v>
      </c>
      <c r="FL1" s="4" t="s">
        <v>357</v>
      </c>
      <c r="FM1" s="4" t="s">
        <v>358</v>
      </c>
    </row>
    <row r="2" spans="1:169" ht="15">
      <c r="A2" s="2">
        <v>1</v>
      </c>
      <c r="B2" s="2" t="s">
        <v>276</v>
      </c>
      <c r="C2" s="2" t="s">
        <v>277</v>
      </c>
      <c r="D2" s="2" t="s">
        <v>278</v>
      </c>
      <c r="E2" s="2" t="s">
        <v>279</v>
      </c>
      <c r="F2" s="2" t="s">
        <v>280</v>
      </c>
      <c r="G2" s="2" t="s">
        <v>143</v>
      </c>
      <c r="H2" s="2" t="s">
        <v>157</v>
      </c>
      <c r="I2" s="2" t="s">
        <v>145</v>
      </c>
      <c r="J2" s="2" t="s">
        <v>145</v>
      </c>
      <c r="K2" s="2" t="s">
        <v>152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281</v>
      </c>
      <c r="R2" s="2" t="s">
        <v>282</v>
      </c>
      <c r="S2" s="2" t="s">
        <v>283</v>
      </c>
      <c r="T2" s="2" t="s">
        <v>284</v>
      </c>
      <c r="U2" s="2" t="s">
        <v>164</v>
      </c>
      <c r="V2" s="2" t="s">
        <v>174</v>
      </c>
      <c r="W2" s="2" t="s">
        <v>281</v>
      </c>
      <c r="X2" s="2" t="s">
        <v>285</v>
      </c>
      <c r="Y2" s="2" t="s">
        <v>283</v>
      </c>
      <c r="Z2" s="2" t="s">
        <v>284</v>
      </c>
      <c r="AA2" s="2" t="s">
        <v>164</v>
      </c>
      <c r="AB2" s="2" t="s">
        <v>174</v>
      </c>
      <c r="AC2" s="2" t="s">
        <v>281</v>
      </c>
      <c r="AD2" s="2" t="s">
        <v>285</v>
      </c>
      <c r="AE2" s="2" t="s">
        <v>148</v>
      </c>
      <c r="AF2" s="2" t="s">
        <v>145</v>
      </c>
      <c r="AG2" s="2" t="s">
        <v>286</v>
      </c>
      <c r="AH2" s="2">
        <v>2009</v>
      </c>
      <c r="AI2" s="2" t="s">
        <v>170</v>
      </c>
      <c r="AJ2" s="2" t="s">
        <v>168</v>
      </c>
      <c r="AK2" s="2">
        <v>1583</v>
      </c>
      <c r="AL2" s="2">
        <v>2000</v>
      </c>
      <c r="AM2" s="2">
        <v>79.15</v>
      </c>
      <c r="BF2" s="2" t="s">
        <v>149</v>
      </c>
      <c r="BG2" s="2" t="s">
        <v>145</v>
      </c>
      <c r="BH2" s="2" t="s">
        <v>287</v>
      </c>
      <c r="BI2" s="2">
        <v>2011</v>
      </c>
      <c r="BJ2" s="2" t="s">
        <v>150</v>
      </c>
      <c r="BK2" s="2" t="s">
        <v>223</v>
      </c>
      <c r="BL2" s="2">
        <v>986</v>
      </c>
      <c r="BM2" s="2">
        <v>1000</v>
      </c>
      <c r="BN2" s="2">
        <v>98.6</v>
      </c>
      <c r="BO2" s="2" t="s">
        <v>151</v>
      </c>
      <c r="BP2" s="2" t="s">
        <v>145</v>
      </c>
      <c r="BQ2" s="2" t="s">
        <v>288</v>
      </c>
      <c r="BR2" s="2">
        <v>2012</v>
      </c>
      <c r="BS2" s="2" t="s">
        <v>181</v>
      </c>
      <c r="BT2" s="2" t="s">
        <v>161</v>
      </c>
      <c r="BU2" s="2">
        <v>870</v>
      </c>
      <c r="BV2" s="2">
        <v>1200</v>
      </c>
      <c r="BW2" s="2">
        <v>72.5</v>
      </c>
      <c r="FH2" s="5">
        <f aca="true" t="shared" si="0" ref="FH2:FH10">_xlfn.IFERROR(ROUND((AK2/AL2*20),4),0)</f>
        <v>15.83</v>
      </c>
      <c r="FI2" s="5">
        <f aca="true" t="shared" si="1" ref="FI2:FI10">_xlfn.IFERROR(ROUND((BL2/BM2*50),4),0)</f>
        <v>49.3</v>
      </c>
      <c r="FJ2" s="5">
        <f aca="true" t="shared" si="2" ref="FJ2:FJ10">_xlfn.IFERROR(ROUND((BU2/BV2*20),4),0)</f>
        <v>14.5</v>
      </c>
      <c r="FK2" s="5">
        <f aca="true" t="shared" si="3" ref="FK2:FK10">_xlfn.IFERROR(ROUND((DE2/DF2*5),4),0)</f>
        <v>0</v>
      </c>
      <c r="FL2" s="5">
        <f aca="true" t="shared" si="4" ref="FL2:FL8">DQ2</f>
        <v>0</v>
      </c>
      <c r="FM2" s="5">
        <f aca="true" t="shared" si="5" ref="FM2:FM10">FH2+FI2+FJ2+FK2+FL2</f>
        <v>79.63</v>
      </c>
    </row>
    <row r="3" spans="1:169" ht="15">
      <c r="A3" s="2">
        <v>2</v>
      </c>
      <c r="B3" s="2" t="s">
        <v>339</v>
      </c>
      <c r="C3" s="2" t="s">
        <v>166</v>
      </c>
      <c r="D3" s="2" t="s">
        <v>340</v>
      </c>
      <c r="E3" s="2" t="s">
        <v>323</v>
      </c>
      <c r="F3" s="2" t="s">
        <v>341</v>
      </c>
      <c r="G3" s="2" t="s">
        <v>143</v>
      </c>
      <c r="H3" s="2" t="s">
        <v>144</v>
      </c>
      <c r="I3" s="2" t="s">
        <v>145</v>
      </c>
      <c r="J3" s="2" t="s">
        <v>145</v>
      </c>
      <c r="K3" s="2" t="s">
        <v>152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342</v>
      </c>
      <c r="R3" s="2" t="s">
        <v>343</v>
      </c>
      <c r="S3" s="2" t="s">
        <v>344</v>
      </c>
      <c r="T3" s="2" t="s">
        <v>324</v>
      </c>
      <c r="U3" s="2" t="s">
        <v>242</v>
      </c>
      <c r="V3" s="2" t="s">
        <v>345</v>
      </c>
      <c r="W3" s="2" t="s">
        <v>342</v>
      </c>
      <c r="X3" s="2" t="s">
        <v>346</v>
      </c>
      <c r="Y3" s="2" t="s">
        <v>344</v>
      </c>
      <c r="Z3" s="2" t="s">
        <v>324</v>
      </c>
      <c r="AA3" s="2" t="s">
        <v>242</v>
      </c>
      <c r="AB3" s="2" t="s">
        <v>345</v>
      </c>
      <c r="AC3" s="2" t="s">
        <v>342</v>
      </c>
      <c r="AD3" s="2" t="s">
        <v>346</v>
      </c>
      <c r="AE3" s="2" t="s">
        <v>148</v>
      </c>
      <c r="AF3" s="2" t="s">
        <v>145</v>
      </c>
      <c r="AG3" s="2" t="s">
        <v>347</v>
      </c>
      <c r="AH3" s="2">
        <v>2010</v>
      </c>
      <c r="AI3" s="2" t="s">
        <v>348</v>
      </c>
      <c r="AJ3" s="2" t="s">
        <v>273</v>
      </c>
      <c r="AK3" s="2">
        <v>1388</v>
      </c>
      <c r="AL3" s="2">
        <v>2000</v>
      </c>
      <c r="AM3" s="2">
        <v>69.4</v>
      </c>
      <c r="BF3" s="2" t="s">
        <v>149</v>
      </c>
      <c r="BG3" s="2" t="s">
        <v>145</v>
      </c>
      <c r="BH3" s="2" t="s">
        <v>349</v>
      </c>
      <c r="BI3" s="2">
        <v>2012</v>
      </c>
      <c r="BJ3" s="2" t="s">
        <v>350</v>
      </c>
      <c r="BK3" s="2" t="s">
        <v>351</v>
      </c>
      <c r="BL3" s="2">
        <v>9.3</v>
      </c>
      <c r="BM3" s="2">
        <v>10</v>
      </c>
      <c r="BN3" s="2">
        <v>93</v>
      </c>
      <c r="BO3" s="2" t="s">
        <v>151</v>
      </c>
      <c r="BP3" s="2" t="s">
        <v>145</v>
      </c>
      <c r="BQ3" s="2" t="s">
        <v>352</v>
      </c>
      <c r="BR3" s="2">
        <v>2013</v>
      </c>
      <c r="BS3" s="2" t="s">
        <v>169</v>
      </c>
      <c r="BT3" s="2" t="s">
        <v>158</v>
      </c>
      <c r="BU3" s="2">
        <v>907</v>
      </c>
      <c r="BV3" s="2">
        <v>1200</v>
      </c>
      <c r="BW3" s="2">
        <v>75.58</v>
      </c>
      <c r="FH3" s="5">
        <f t="shared" si="0"/>
        <v>13.88</v>
      </c>
      <c r="FI3" s="5">
        <f t="shared" si="1"/>
        <v>46.5</v>
      </c>
      <c r="FJ3" s="5">
        <f t="shared" si="2"/>
        <v>15.1167</v>
      </c>
      <c r="FK3" s="5">
        <f t="shared" si="3"/>
        <v>0</v>
      </c>
      <c r="FL3" s="5">
        <f t="shared" si="4"/>
        <v>0</v>
      </c>
      <c r="FM3" s="5">
        <f t="shared" si="5"/>
        <v>75.4967</v>
      </c>
    </row>
    <row r="4" spans="1:169" ht="15">
      <c r="A4" s="2">
        <v>3</v>
      </c>
      <c r="B4" s="2" t="s">
        <v>243</v>
      </c>
      <c r="C4" s="2" t="s">
        <v>244</v>
      </c>
      <c r="D4" s="2" t="s">
        <v>245</v>
      </c>
      <c r="E4" s="2" t="s">
        <v>246</v>
      </c>
      <c r="F4" s="2" t="s">
        <v>247</v>
      </c>
      <c r="G4" s="2" t="s">
        <v>143</v>
      </c>
      <c r="H4" s="2" t="s">
        <v>157</v>
      </c>
      <c r="I4" s="2" t="s">
        <v>145</v>
      </c>
      <c r="J4" s="2" t="s">
        <v>145</v>
      </c>
      <c r="K4" s="2" t="s">
        <v>152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248</v>
      </c>
      <c r="R4" s="2" t="s">
        <v>249</v>
      </c>
      <c r="S4" s="2" t="s">
        <v>250</v>
      </c>
      <c r="T4" s="2" t="s">
        <v>222</v>
      </c>
      <c r="U4" s="2" t="s">
        <v>222</v>
      </c>
      <c r="V4" s="2" t="s">
        <v>251</v>
      </c>
      <c r="W4" s="2" t="s">
        <v>248</v>
      </c>
      <c r="X4" s="2" t="s">
        <v>252</v>
      </c>
      <c r="Y4" s="2" t="s">
        <v>250</v>
      </c>
      <c r="Z4" s="2" t="s">
        <v>222</v>
      </c>
      <c r="AA4" s="2" t="s">
        <v>222</v>
      </c>
      <c r="AB4" s="2" t="s">
        <v>251</v>
      </c>
      <c r="AC4" s="2" t="s">
        <v>248</v>
      </c>
      <c r="AD4" s="2" t="s">
        <v>252</v>
      </c>
      <c r="AE4" s="2" t="s">
        <v>148</v>
      </c>
      <c r="AF4" s="2" t="s">
        <v>145</v>
      </c>
      <c r="AG4" s="2" t="s">
        <v>253</v>
      </c>
      <c r="AH4" s="2">
        <v>2006</v>
      </c>
      <c r="AI4" s="2" t="s">
        <v>160</v>
      </c>
      <c r="AJ4" s="2" t="s">
        <v>167</v>
      </c>
      <c r="AK4" s="2">
        <v>1725</v>
      </c>
      <c r="AL4" s="2">
        <v>2000</v>
      </c>
      <c r="AM4" s="2">
        <v>86.25</v>
      </c>
      <c r="BF4" s="2" t="s">
        <v>149</v>
      </c>
      <c r="BG4" s="2" t="s">
        <v>145</v>
      </c>
      <c r="BH4" s="2" t="s">
        <v>254</v>
      </c>
      <c r="BI4" s="2">
        <v>2008</v>
      </c>
      <c r="BJ4" s="2" t="s">
        <v>150</v>
      </c>
      <c r="BK4" s="2" t="s">
        <v>171</v>
      </c>
      <c r="BL4" s="2">
        <v>1529</v>
      </c>
      <c r="BM4" s="2">
        <v>2000</v>
      </c>
      <c r="BN4" s="2">
        <v>76.45</v>
      </c>
      <c r="BO4" s="2" t="s">
        <v>151</v>
      </c>
      <c r="BP4" s="2" t="s">
        <v>145</v>
      </c>
      <c r="BQ4" s="2" t="s">
        <v>255</v>
      </c>
      <c r="BR4" s="2">
        <v>2011</v>
      </c>
      <c r="BS4" s="2" t="s">
        <v>256</v>
      </c>
      <c r="BT4" s="2" t="s">
        <v>167</v>
      </c>
      <c r="BU4" s="2">
        <v>874</v>
      </c>
      <c r="BV4" s="2">
        <v>1100</v>
      </c>
      <c r="BW4" s="2">
        <v>79.45</v>
      </c>
      <c r="CY4" s="2" t="s">
        <v>153</v>
      </c>
      <c r="CZ4" s="2" t="s">
        <v>145</v>
      </c>
      <c r="DA4" s="2" t="s">
        <v>257</v>
      </c>
      <c r="DB4" s="2">
        <v>2009</v>
      </c>
      <c r="DC4" s="2" t="s">
        <v>150</v>
      </c>
      <c r="DD4" s="2" t="s">
        <v>221</v>
      </c>
      <c r="DE4" s="2">
        <v>81</v>
      </c>
      <c r="DF4" s="2">
        <v>100</v>
      </c>
      <c r="DG4" s="2">
        <v>81</v>
      </c>
      <c r="FH4" s="5">
        <f t="shared" si="0"/>
        <v>17.25</v>
      </c>
      <c r="FI4" s="5">
        <f t="shared" si="1"/>
        <v>38.225</v>
      </c>
      <c r="FJ4" s="5">
        <f t="shared" si="2"/>
        <v>15.8909</v>
      </c>
      <c r="FK4" s="5">
        <f t="shared" si="3"/>
        <v>4.05</v>
      </c>
      <c r="FL4" s="5">
        <f t="shared" si="4"/>
        <v>0</v>
      </c>
      <c r="FM4" s="5">
        <f t="shared" si="5"/>
        <v>75.4159</v>
      </c>
    </row>
    <row r="5" spans="1:169" ht="15">
      <c r="A5" s="2">
        <v>4</v>
      </c>
      <c r="B5" s="2" t="s">
        <v>325</v>
      </c>
      <c r="C5" s="2" t="s">
        <v>175</v>
      </c>
      <c r="D5" s="2" t="s">
        <v>183</v>
      </c>
      <c r="E5" s="2" t="s">
        <v>162</v>
      </c>
      <c r="F5" s="2" t="s">
        <v>326</v>
      </c>
      <c r="G5" s="2" t="s">
        <v>143</v>
      </c>
      <c r="H5" s="2" t="s">
        <v>144</v>
      </c>
      <c r="I5" s="2" t="s">
        <v>145</v>
      </c>
      <c r="J5" s="2" t="s">
        <v>145</v>
      </c>
      <c r="K5" s="2" t="s">
        <v>152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327</v>
      </c>
      <c r="R5" s="2" t="s">
        <v>328</v>
      </c>
      <c r="S5" s="2" t="s">
        <v>329</v>
      </c>
      <c r="T5" s="2" t="s">
        <v>330</v>
      </c>
      <c r="U5" s="2" t="s">
        <v>202</v>
      </c>
      <c r="V5" s="2" t="s">
        <v>331</v>
      </c>
      <c r="W5" s="2" t="s">
        <v>327</v>
      </c>
      <c r="X5" s="2" t="s">
        <v>332</v>
      </c>
      <c r="Y5" s="2" t="s">
        <v>329</v>
      </c>
      <c r="Z5" s="2" t="s">
        <v>330</v>
      </c>
      <c r="AA5" s="2" t="s">
        <v>202</v>
      </c>
      <c r="AB5" s="2" t="s">
        <v>331</v>
      </c>
      <c r="AC5" s="2" t="s">
        <v>327</v>
      </c>
      <c r="AD5" s="2" t="s">
        <v>332</v>
      </c>
      <c r="AE5" s="2" t="s">
        <v>148</v>
      </c>
      <c r="AF5" s="2" t="s">
        <v>145</v>
      </c>
      <c r="AG5" s="2" t="s">
        <v>333</v>
      </c>
      <c r="AH5" s="2">
        <v>2010</v>
      </c>
      <c r="AI5" s="2" t="s">
        <v>334</v>
      </c>
      <c r="AJ5" s="2" t="s">
        <v>180</v>
      </c>
      <c r="AK5" s="2">
        <v>1486</v>
      </c>
      <c r="AL5" s="2">
        <v>2000</v>
      </c>
      <c r="AM5" s="2">
        <v>74.3</v>
      </c>
      <c r="BF5" s="2" t="s">
        <v>149</v>
      </c>
      <c r="BG5" s="2" t="s">
        <v>145</v>
      </c>
      <c r="BH5" s="2" t="s">
        <v>335</v>
      </c>
      <c r="BI5" s="2">
        <v>2012</v>
      </c>
      <c r="BJ5" s="2" t="s">
        <v>336</v>
      </c>
      <c r="BK5" s="2" t="s">
        <v>165</v>
      </c>
      <c r="BL5" s="2">
        <v>8.8</v>
      </c>
      <c r="BM5" s="2">
        <v>10</v>
      </c>
      <c r="BN5" s="2">
        <v>88</v>
      </c>
      <c r="BO5" s="2" t="s">
        <v>151</v>
      </c>
      <c r="BP5" s="2" t="s">
        <v>145</v>
      </c>
      <c r="BQ5" s="2" t="s">
        <v>337</v>
      </c>
      <c r="BR5" s="2">
        <v>2013</v>
      </c>
      <c r="BS5" s="2" t="s">
        <v>173</v>
      </c>
      <c r="BT5" s="2" t="s">
        <v>338</v>
      </c>
      <c r="BU5" s="2">
        <v>972</v>
      </c>
      <c r="BV5" s="2">
        <v>1200</v>
      </c>
      <c r="BW5" s="2">
        <v>81</v>
      </c>
      <c r="FH5" s="5">
        <f t="shared" si="0"/>
        <v>14.86</v>
      </c>
      <c r="FI5" s="5">
        <f t="shared" si="1"/>
        <v>44</v>
      </c>
      <c r="FJ5" s="5">
        <f t="shared" si="2"/>
        <v>16.2</v>
      </c>
      <c r="FK5" s="5">
        <f t="shared" si="3"/>
        <v>0</v>
      </c>
      <c r="FL5" s="5">
        <f t="shared" si="4"/>
        <v>0</v>
      </c>
      <c r="FM5" s="5">
        <f t="shared" si="5"/>
        <v>75.06</v>
      </c>
    </row>
    <row r="6" spans="1:169" ht="15">
      <c r="A6" s="2">
        <v>5</v>
      </c>
      <c r="B6" s="2" t="s">
        <v>289</v>
      </c>
      <c r="C6" s="2" t="s">
        <v>290</v>
      </c>
      <c r="D6" s="2" t="s">
        <v>163</v>
      </c>
      <c r="E6" s="2" t="s">
        <v>291</v>
      </c>
      <c r="F6" s="2" t="s">
        <v>292</v>
      </c>
      <c r="G6" s="2" t="s">
        <v>143</v>
      </c>
      <c r="H6" s="2" t="s">
        <v>144</v>
      </c>
      <c r="I6" s="2" t="s">
        <v>145</v>
      </c>
      <c r="J6" s="2" t="s">
        <v>145</v>
      </c>
      <c r="K6" s="2" t="s">
        <v>152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293</v>
      </c>
      <c r="R6" s="2" t="s">
        <v>294</v>
      </c>
      <c r="S6" s="2" t="s">
        <v>295</v>
      </c>
      <c r="T6" s="2" t="s">
        <v>154</v>
      </c>
      <c r="U6" s="2" t="s">
        <v>154</v>
      </c>
      <c r="V6" s="2" t="s">
        <v>155</v>
      </c>
      <c r="W6" s="2" t="s">
        <v>296</v>
      </c>
      <c r="X6" s="2" t="s">
        <v>294</v>
      </c>
      <c r="Y6" s="2" t="s">
        <v>295</v>
      </c>
      <c r="Z6" s="2" t="s">
        <v>154</v>
      </c>
      <c r="AA6" s="2" t="s">
        <v>154</v>
      </c>
      <c r="AB6" s="2" t="s">
        <v>155</v>
      </c>
      <c r="AC6" s="2" t="s">
        <v>296</v>
      </c>
      <c r="AD6" s="2" t="s">
        <v>294</v>
      </c>
      <c r="AE6" s="2" t="s">
        <v>148</v>
      </c>
      <c r="AF6" s="2" t="s">
        <v>145</v>
      </c>
      <c r="AG6" s="2" t="s">
        <v>297</v>
      </c>
      <c r="AH6" s="2">
        <v>2006</v>
      </c>
      <c r="AI6" s="2" t="s">
        <v>298</v>
      </c>
      <c r="AJ6" s="2" t="s">
        <v>299</v>
      </c>
      <c r="AK6" s="2">
        <v>1584</v>
      </c>
      <c r="AL6" s="2">
        <v>2025</v>
      </c>
      <c r="AM6" s="2">
        <v>78.22</v>
      </c>
      <c r="BF6" s="2" t="s">
        <v>149</v>
      </c>
      <c r="BG6" s="2" t="s">
        <v>145</v>
      </c>
      <c r="BH6" s="2" t="s">
        <v>300</v>
      </c>
      <c r="BI6" s="2">
        <v>2008</v>
      </c>
      <c r="BJ6" s="2" t="s">
        <v>150</v>
      </c>
      <c r="BK6" s="2" t="s">
        <v>299</v>
      </c>
      <c r="BL6" s="2">
        <v>937</v>
      </c>
      <c r="BM6" s="2">
        <v>1200</v>
      </c>
      <c r="BN6" s="2">
        <v>78.08</v>
      </c>
      <c r="BO6" s="2" t="s">
        <v>151</v>
      </c>
      <c r="BP6" s="2" t="s">
        <v>145</v>
      </c>
      <c r="BQ6" s="2" t="s">
        <v>301</v>
      </c>
      <c r="BR6" s="2">
        <v>2012</v>
      </c>
      <c r="BS6" s="2" t="s">
        <v>302</v>
      </c>
      <c r="BT6" s="2" t="s">
        <v>274</v>
      </c>
      <c r="BU6" s="2">
        <v>815</v>
      </c>
      <c r="BV6" s="2">
        <v>1000</v>
      </c>
      <c r="BW6" s="2">
        <v>81.5</v>
      </c>
      <c r="CY6" s="2" t="s">
        <v>153</v>
      </c>
      <c r="CZ6" s="2" t="s">
        <v>145</v>
      </c>
      <c r="DA6" s="2" t="s">
        <v>303</v>
      </c>
      <c r="DB6" s="2">
        <v>2009</v>
      </c>
      <c r="DC6" s="2" t="s">
        <v>150</v>
      </c>
      <c r="DD6" s="2" t="s">
        <v>304</v>
      </c>
      <c r="DE6" s="2">
        <v>387</v>
      </c>
      <c r="DF6" s="2">
        <v>500</v>
      </c>
      <c r="DG6" s="2">
        <v>77.4</v>
      </c>
      <c r="FH6" s="5">
        <f t="shared" si="0"/>
        <v>15.6444</v>
      </c>
      <c r="FI6" s="5">
        <f t="shared" si="1"/>
        <v>39.0417</v>
      </c>
      <c r="FJ6" s="5">
        <f t="shared" si="2"/>
        <v>16.3</v>
      </c>
      <c r="FK6" s="5">
        <f t="shared" si="3"/>
        <v>3.87</v>
      </c>
      <c r="FL6" s="5">
        <f t="shared" si="4"/>
        <v>0</v>
      </c>
      <c r="FM6" s="5">
        <f t="shared" si="5"/>
        <v>74.8561</v>
      </c>
    </row>
    <row r="7" spans="1:169" ht="15">
      <c r="A7" s="2">
        <v>6</v>
      </c>
      <c r="B7" s="2" t="s">
        <v>259</v>
      </c>
      <c r="C7" s="2" t="s">
        <v>260</v>
      </c>
      <c r="D7" s="2" t="s">
        <v>261</v>
      </c>
      <c r="E7" s="2" t="s">
        <v>262</v>
      </c>
      <c r="F7" s="2" t="s">
        <v>263</v>
      </c>
      <c r="G7" s="2" t="s">
        <v>143</v>
      </c>
      <c r="H7" s="2" t="s">
        <v>144</v>
      </c>
      <c r="I7" s="2" t="s">
        <v>145</v>
      </c>
      <c r="J7" s="2" t="s">
        <v>145</v>
      </c>
      <c r="K7" s="2" t="s">
        <v>152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145</v>
      </c>
      <c r="Q7" s="2" t="s">
        <v>264</v>
      </c>
      <c r="R7" s="2" t="s">
        <v>265</v>
      </c>
      <c r="S7" s="2" t="s">
        <v>266</v>
      </c>
      <c r="T7" s="2" t="s">
        <v>177</v>
      </c>
      <c r="U7" s="2" t="s">
        <v>178</v>
      </c>
      <c r="V7" s="2" t="s">
        <v>179</v>
      </c>
      <c r="W7" s="2" t="s">
        <v>264</v>
      </c>
      <c r="X7" s="2" t="s">
        <v>267</v>
      </c>
      <c r="Y7" s="2" t="s">
        <v>266</v>
      </c>
      <c r="Z7" s="2" t="s">
        <v>177</v>
      </c>
      <c r="AA7" s="2" t="s">
        <v>178</v>
      </c>
      <c r="AB7" s="2" t="s">
        <v>179</v>
      </c>
      <c r="AC7" s="2" t="s">
        <v>264</v>
      </c>
      <c r="AD7" s="2" t="s">
        <v>267</v>
      </c>
      <c r="AE7" s="2" t="s">
        <v>148</v>
      </c>
      <c r="AF7" s="2" t="s">
        <v>145</v>
      </c>
      <c r="AG7" s="2" t="s">
        <v>268</v>
      </c>
      <c r="AH7" s="2">
        <v>2007</v>
      </c>
      <c r="AI7" s="2" t="s">
        <v>204</v>
      </c>
      <c r="AJ7" s="2" t="s">
        <v>203</v>
      </c>
      <c r="AK7" s="2">
        <v>1769</v>
      </c>
      <c r="AL7" s="2">
        <v>2000</v>
      </c>
      <c r="AM7" s="2">
        <v>88.45</v>
      </c>
      <c r="BF7" s="2" t="s">
        <v>149</v>
      </c>
      <c r="BG7" s="2" t="s">
        <v>145</v>
      </c>
      <c r="BH7" s="2" t="s">
        <v>269</v>
      </c>
      <c r="BI7" s="2">
        <v>2010</v>
      </c>
      <c r="BJ7" s="2" t="s">
        <v>150</v>
      </c>
      <c r="BK7" s="2" t="s">
        <v>203</v>
      </c>
      <c r="BL7" s="2">
        <v>1618</v>
      </c>
      <c r="BM7" s="2">
        <v>2000</v>
      </c>
      <c r="BN7" s="2">
        <v>80.9</v>
      </c>
      <c r="BO7" s="2" t="s">
        <v>151</v>
      </c>
      <c r="BP7" s="2" t="s">
        <v>145</v>
      </c>
      <c r="BQ7" s="2" t="s">
        <v>268</v>
      </c>
      <c r="BR7" s="2">
        <v>2008</v>
      </c>
      <c r="BS7" s="2" t="s">
        <v>172</v>
      </c>
      <c r="BT7" s="2" t="s">
        <v>203</v>
      </c>
      <c r="BU7" s="2">
        <v>804</v>
      </c>
      <c r="BV7" s="2">
        <v>1100</v>
      </c>
      <c r="BW7" s="2">
        <v>73.09</v>
      </c>
      <c r="FB7" s="2" t="s">
        <v>14</v>
      </c>
      <c r="FC7" s="2" t="s">
        <v>270</v>
      </c>
      <c r="FD7" s="2" t="s">
        <v>271</v>
      </c>
      <c r="FE7" s="2">
        <v>2</v>
      </c>
      <c r="FF7" s="2">
        <v>8</v>
      </c>
      <c r="FG7" s="2">
        <v>4</v>
      </c>
      <c r="FH7" s="5">
        <f t="shared" si="0"/>
        <v>17.69</v>
      </c>
      <c r="FI7" s="5">
        <f t="shared" si="1"/>
        <v>40.45</v>
      </c>
      <c r="FJ7" s="5">
        <f t="shared" si="2"/>
        <v>14.6182</v>
      </c>
      <c r="FK7" s="5">
        <f t="shared" si="3"/>
        <v>0</v>
      </c>
      <c r="FL7" s="5">
        <f t="shared" si="4"/>
        <v>0</v>
      </c>
      <c r="FM7" s="5">
        <f t="shared" si="5"/>
        <v>72.7582</v>
      </c>
    </row>
    <row r="8" spans="1:169" ht="15">
      <c r="A8" s="2">
        <v>7</v>
      </c>
      <c r="B8" s="2" t="s">
        <v>205</v>
      </c>
      <c r="C8" s="2" t="s">
        <v>206</v>
      </c>
      <c r="D8" s="2" t="s">
        <v>207</v>
      </c>
      <c r="E8" s="2" t="s">
        <v>142</v>
      </c>
      <c r="F8" s="2" t="s">
        <v>208</v>
      </c>
      <c r="G8" s="2" t="s">
        <v>143</v>
      </c>
      <c r="H8" s="2" t="s">
        <v>144</v>
      </c>
      <c r="I8" s="2" t="s">
        <v>145</v>
      </c>
      <c r="J8" s="2" t="s">
        <v>145</v>
      </c>
      <c r="K8" s="2" t="s">
        <v>152</v>
      </c>
      <c r="L8" s="2" t="s">
        <v>146</v>
      </c>
      <c r="M8" s="2" t="s">
        <v>146</v>
      </c>
      <c r="N8" s="2" t="s">
        <v>146</v>
      </c>
      <c r="O8" s="2" t="s">
        <v>147</v>
      </c>
      <c r="P8" s="2" t="s">
        <v>147</v>
      </c>
      <c r="Q8" s="2" t="s">
        <v>209</v>
      </c>
      <c r="R8" s="2" t="s">
        <v>210</v>
      </c>
      <c r="S8" s="2" t="s">
        <v>211</v>
      </c>
      <c r="T8" s="2" t="s">
        <v>212</v>
      </c>
      <c r="U8" s="2" t="s">
        <v>164</v>
      </c>
      <c r="V8" s="2" t="s">
        <v>176</v>
      </c>
      <c r="W8" s="2" t="s">
        <v>209</v>
      </c>
      <c r="X8" s="2" t="s">
        <v>213</v>
      </c>
      <c r="Y8" s="2" t="s">
        <v>211</v>
      </c>
      <c r="Z8" s="2" t="s">
        <v>212</v>
      </c>
      <c r="AA8" s="2" t="s">
        <v>164</v>
      </c>
      <c r="AB8" s="2" t="s">
        <v>176</v>
      </c>
      <c r="AC8" s="2" t="s">
        <v>209</v>
      </c>
      <c r="AD8" s="2" t="s">
        <v>213</v>
      </c>
      <c r="AE8" s="2" t="s">
        <v>148</v>
      </c>
      <c r="AF8" s="2" t="s">
        <v>145</v>
      </c>
      <c r="AG8" s="2" t="s">
        <v>214</v>
      </c>
      <c r="AH8" s="2">
        <v>2004</v>
      </c>
      <c r="AI8" s="2" t="s">
        <v>170</v>
      </c>
      <c r="AJ8" s="2" t="s">
        <v>171</v>
      </c>
      <c r="AK8" s="2">
        <v>1724</v>
      </c>
      <c r="AL8" s="2">
        <v>2400</v>
      </c>
      <c r="AM8" s="2">
        <v>71.83</v>
      </c>
      <c r="BF8" s="2" t="s">
        <v>149</v>
      </c>
      <c r="BG8" s="2" t="s">
        <v>145</v>
      </c>
      <c r="BH8" s="2" t="s">
        <v>215</v>
      </c>
      <c r="BI8" s="2">
        <v>2006</v>
      </c>
      <c r="BJ8" s="2" t="s">
        <v>150</v>
      </c>
      <c r="BK8" s="2" t="s">
        <v>171</v>
      </c>
      <c r="BL8" s="2">
        <v>1555</v>
      </c>
      <c r="BM8" s="2">
        <v>2000</v>
      </c>
      <c r="BN8" s="2">
        <v>77.75</v>
      </c>
      <c r="BO8" s="2" t="s">
        <v>151</v>
      </c>
      <c r="BP8" s="2" t="s">
        <v>145</v>
      </c>
      <c r="BQ8" s="2" t="s">
        <v>216</v>
      </c>
      <c r="BR8" s="2">
        <v>2012</v>
      </c>
      <c r="BS8" s="2" t="s">
        <v>156</v>
      </c>
      <c r="BT8" s="2" t="s">
        <v>171</v>
      </c>
      <c r="BU8" s="2">
        <v>928</v>
      </c>
      <c r="BV8" s="2">
        <v>1200</v>
      </c>
      <c r="BW8" s="2">
        <v>77.33</v>
      </c>
      <c r="CY8" s="2" t="s">
        <v>153</v>
      </c>
      <c r="CZ8" s="2" t="s">
        <v>145</v>
      </c>
      <c r="DA8" s="2" t="s">
        <v>217</v>
      </c>
      <c r="DB8" s="2">
        <v>2007</v>
      </c>
      <c r="DC8" s="2" t="s">
        <v>218</v>
      </c>
      <c r="DD8" s="2" t="s">
        <v>219</v>
      </c>
      <c r="DE8" s="2">
        <v>268</v>
      </c>
      <c r="DF8" s="2">
        <v>400</v>
      </c>
      <c r="DG8" s="2">
        <v>67</v>
      </c>
      <c r="FH8" s="5">
        <f t="shared" si="0"/>
        <v>14.3667</v>
      </c>
      <c r="FI8" s="5">
        <f t="shared" si="1"/>
        <v>38.875</v>
      </c>
      <c r="FJ8" s="5">
        <f t="shared" si="2"/>
        <v>15.4667</v>
      </c>
      <c r="FK8" s="5">
        <f t="shared" si="3"/>
        <v>3.35</v>
      </c>
      <c r="FL8" s="5">
        <f t="shared" si="4"/>
        <v>0</v>
      </c>
      <c r="FM8" s="5">
        <f t="shared" si="5"/>
        <v>72.05839999999999</v>
      </c>
    </row>
    <row r="9" spans="1:169" ht="15">
      <c r="A9" s="2">
        <v>8</v>
      </c>
      <c r="B9" s="2" t="s">
        <v>184</v>
      </c>
      <c r="C9" s="2" t="s">
        <v>185</v>
      </c>
      <c r="D9" s="2" t="s">
        <v>186</v>
      </c>
      <c r="E9" s="2" t="s">
        <v>187</v>
      </c>
      <c r="F9" s="2" t="s">
        <v>188</v>
      </c>
      <c r="G9" s="2" t="s">
        <v>143</v>
      </c>
      <c r="H9" s="2" t="s">
        <v>157</v>
      </c>
      <c r="I9" s="2" t="s">
        <v>145</v>
      </c>
      <c r="J9" s="2" t="s">
        <v>145</v>
      </c>
      <c r="K9" s="2" t="s">
        <v>152</v>
      </c>
      <c r="L9" s="2" t="s">
        <v>146</v>
      </c>
      <c r="M9" s="2" t="s">
        <v>146</v>
      </c>
      <c r="N9" s="2" t="s">
        <v>146</v>
      </c>
      <c r="O9" s="2" t="s">
        <v>147</v>
      </c>
      <c r="P9" s="2" t="s">
        <v>147</v>
      </c>
      <c r="Q9" s="2" t="s">
        <v>189</v>
      </c>
      <c r="R9" s="2" t="s">
        <v>190</v>
      </c>
      <c r="S9" s="2" t="s">
        <v>191</v>
      </c>
      <c r="T9" s="2" t="s">
        <v>164</v>
      </c>
      <c r="U9" s="2" t="s">
        <v>164</v>
      </c>
      <c r="V9" s="2" t="s">
        <v>176</v>
      </c>
      <c r="W9" s="2" t="s">
        <v>189</v>
      </c>
      <c r="X9" s="2" t="s">
        <v>192</v>
      </c>
      <c r="Y9" s="2" t="s">
        <v>191</v>
      </c>
      <c r="Z9" s="2" t="s">
        <v>164</v>
      </c>
      <c r="AA9" s="2" t="s">
        <v>164</v>
      </c>
      <c r="AB9" s="2" t="s">
        <v>176</v>
      </c>
      <c r="AC9" s="2" t="s">
        <v>189</v>
      </c>
      <c r="AD9" s="2" t="s">
        <v>192</v>
      </c>
      <c r="AE9" s="2" t="s">
        <v>148</v>
      </c>
      <c r="AF9" s="2" t="s">
        <v>145</v>
      </c>
      <c r="AG9" s="2" t="s">
        <v>193</v>
      </c>
      <c r="AH9" s="2">
        <v>2003</v>
      </c>
      <c r="AI9" s="2" t="s">
        <v>194</v>
      </c>
      <c r="AJ9" s="2" t="s">
        <v>159</v>
      </c>
      <c r="AK9" s="2">
        <v>1480</v>
      </c>
      <c r="AL9" s="2">
        <v>2000</v>
      </c>
      <c r="AM9" s="2">
        <v>74</v>
      </c>
      <c r="BF9" s="2" t="s">
        <v>149</v>
      </c>
      <c r="BG9" s="2" t="s">
        <v>145</v>
      </c>
      <c r="BH9" s="2" t="s">
        <v>195</v>
      </c>
      <c r="BI9" s="2">
        <v>2006</v>
      </c>
      <c r="BJ9" s="2" t="s">
        <v>150</v>
      </c>
      <c r="BK9" s="2" t="s">
        <v>196</v>
      </c>
      <c r="BL9" s="2">
        <v>902</v>
      </c>
      <c r="BM9" s="2">
        <v>1200</v>
      </c>
      <c r="BN9" s="2">
        <v>75.17</v>
      </c>
      <c r="BO9" s="2" t="s">
        <v>151</v>
      </c>
      <c r="BP9" s="2" t="s">
        <v>145</v>
      </c>
      <c r="BQ9" s="2" t="s">
        <v>197</v>
      </c>
      <c r="BR9" s="2">
        <v>2004</v>
      </c>
      <c r="BS9" s="2" t="s">
        <v>198</v>
      </c>
      <c r="BT9" s="2" t="s">
        <v>158</v>
      </c>
      <c r="BU9" s="2">
        <v>859</v>
      </c>
      <c r="BV9" s="2">
        <v>1200</v>
      </c>
      <c r="BW9" s="2">
        <v>71.58</v>
      </c>
      <c r="DQ9" s="2" t="s">
        <v>199</v>
      </c>
      <c r="DR9" s="2" t="s">
        <v>200</v>
      </c>
      <c r="DS9" s="2">
        <v>2012</v>
      </c>
      <c r="DT9" s="2" t="s">
        <v>150</v>
      </c>
      <c r="DU9" s="2" t="s">
        <v>201</v>
      </c>
      <c r="FH9" s="5">
        <f t="shared" si="0"/>
        <v>14.8</v>
      </c>
      <c r="FI9" s="5">
        <f t="shared" si="1"/>
        <v>37.5833</v>
      </c>
      <c r="FJ9" s="5">
        <f t="shared" si="2"/>
        <v>14.3167</v>
      </c>
      <c r="FK9" s="5">
        <f t="shared" si="3"/>
        <v>0</v>
      </c>
      <c r="FL9" s="5">
        <v>5</v>
      </c>
      <c r="FM9" s="5">
        <f t="shared" si="5"/>
        <v>71.7</v>
      </c>
    </row>
    <row r="10" spans="1:169" ht="15">
      <c r="A10" s="2">
        <v>9</v>
      </c>
      <c r="B10" s="2" t="s">
        <v>224</v>
      </c>
      <c r="C10" s="2" t="s">
        <v>225</v>
      </c>
      <c r="D10" s="2" t="s">
        <v>226</v>
      </c>
      <c r="E10" s="2" t="s">
        <v>227</v>
      </c>
      <c r="F10" s="2" t="s">
        <v>228</v>
      </c>
      <c r="G10" s="2" t="s">
        <v>143</v>
      </c>
      <c r="H10" s="2" t="s">
        <v>144</v>
      </c>
      <c r="I10" s="2" t="s">
        <v>145</v>
      </c>
      <c r="J10" s="2" t="s">
        <v>145</v>
      </c>
      <c r="K10" s="2" t="s">
        <v>152</v>
      </c>
      <c r="L10" s="2" t="s">
        <v>146</v>
      </c>
      <c r="M10" s="2" t="s">
        <v>146</v>
      </c>
      <c r="N10" s="2" t="s">
        <v>146</v>
      </c>
      <c r="O10" s="2" t="s">
        <v>147</v>
      </c>
      <c r="P10" s="2" t="s">
        <v>147</v>
      </c>
      <c r="Q10" s="2" t="s">
        <v>229</v>
      </c>
      <c r="R10" s="2" t="s">
        <v>230</v>
      </c>
      <c r="S10" s="2" t="s">
        <v>231</v>
      </c>
      <c r="T10" s="2" t="s">
        <v>232</v>
      </c>
      <c r="U10" s="2" t="s">
        <v>222</v>
      </c>
      <c r="V10" s="2" t="s">
        <v>233</v>
      </c>
      <c r="W10" s="2" t="s">
        <v>234</v>
      </c>
      <c r="X10" s="2" t="s">
        <v>230</v>
      </c>
      <c r="Y10" s="2" t="s">
        <v>235</v>
      </c>
      <c r="Z10" s="2" t="s">
        <v>232</v>
      </c>
      <c r="AA10" s="2" t="s">
        <v>222</v>
      </c>
      <c r="AB10" s="2" t="s">
        <v>236</v>
      </c>
      <c r="AC10" s="2" t="s">
        <v>234</v>
      </c>
      <c r="AD10" s="2" t="s">
        <v>230</v>
      </c>
      <c r="AE10" s="2" t="s">
        <v>148</v>
      </c>
      <c r="AF10" s="2" t="s">
        <v>145</v>
      </c>
      <c r="AG10" s="2" t="s">
        <v>237</v>
      </c>
      <c r="AH10" s="2">
        <v>2009</v>
      </c>
      <c r="AI10" s="2" t="s">
        <v>204</v>
      </c>
      <c r="AJ10" s="2" t="s">
        <v>238</v>
      </c>
      <c r="AK10" s="2">
        <v>1659</v>
      </c>
      <c r="AL10" s="2">
        <v>2000</v>
      </c>
      <c r="AM10" s="2">
        <v>82.95</v>
      </c>
      <c r="BF10" s="2" t="s">
        <v>149</v>
      </c>
      <c r="BG10" s="2" t="s">
        <v>145</v>
      </c>
      <c r="BH10" s="2" t="s">
        <v>239</v>
      </c>
      <c r="BI10" s="2">
        <v>2011</v>
      </c>
      <c r="BJ10" s="2" t="s">
        <v>150</v>
      </c>
      <c r="BK10" s="2" t="s">
        <v>182</v>
      </c>
      <c r="BL10" s="2">
        <v>1518</v>
      </c>
      <c r="BM10" s="2">
        <v>2000</v>
      </c>
      <c r="BN10" s="2">
        <v>75.9</v>
      </c>
      <c r="BO10" s="2" t="s">
        <v>151</v>
      </c>
      <c r="BP10" s="2" t="s">
        <v>145</v>
      </c>
      <c r="BQ10" s="2" t="s">
        <v>240</v>
      </c>
      <c r="BR10" s="2">
        <v>2012</v>
      </c>
      <c r="BS10" s="2" t="s">
        <v>241</v>
      </c>
      <c r="BT10" s="2" t="s">
        <v>182</v>
      </c>
      <c r="BU10" s="2">
        <v>969</v>
      </c>
      <c r="BV10" s="2">
        <v>1200</v>
      </c>
      <c r="BW10" s="2">
        <v>80.75</v>
      </c>
      <c r="FH10" s="5">
        <f t="shared" si="0"/>
        <v>16.59</v>
      </c>
      <c r="FI10" s="5">
        <f t="shared" si="1"/>
        <v>37.95</v>
      </c>
      <c r="FJ10" s="5">
        <f t="shared" si="2"/>
        <v>16.15</v>
      </c>
      <c r="FK10" s="5">
        <f t="shared" si="3"/>
        <v>0</v>
      </c>
      <c r="FL10" s="5">
        <f>DQ10</f>
        <v>0</v>
      </c>
      <c r="FM10" s="5">
        <f t="shared" si="5"/>
        <v>70.69</v>
      </c>
    </row>
    <row r="11" spans="164:169" s="3" customFormat="1" ht="15">
      <c r="FH11" s="6"/>
      <c r="FI11" s="6"/>
      <c r="FJ11" s="6"/>
      <c r="FK11" s="6"/>
      <c r="FL11" s="6"/>
      <c r="FM11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3"/>
  <sheetViews>
    <sheetView zoomScalePageLayoutView="0" workbookViewId="0" topLeftCell="FD1">
      <selection activeCell="FP12" sqref="FP12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6.57421875" style="2" bestFit="1" customWidth="1"/>
    <col min="4" max="4" width="30.00390625" style="2" bestFit="1" customWidth="1"/>
    <col min="5" max="5" width="25.57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421875" style="2" bestFit="1" customWidth="1"/>
    <col min="18" max="18" width="37.28125" style="2" bestFit="1" customWidth="1"/>
    <col min="19" max="19" width="127.00390625" style="2" bestFit="1" customWidth="1"/>
    <col min="20" max="20" width="43.140625" style="2" bestFit="1" customWidth="1"/>
    <col min="21" max="21" width="15.421875" style="2" bestFit="1" customWidth="1"/>
    <col min="22" max="22" width="10.57421875" style="2" bestFit="1" customWidth="1"/>
    <col min="23" max="23" width="24.421875" style="2" bestFit="1" customWidth="1"/>
    <col min="24" max="24" width="41.140625" style="2" bestFit="1" customWidth="1"/>
    <col min="25" max="25" width="127.00390625" style="2" bestFit="1" customWidth="1"/>
    <col min="26" max="26" width="43.140625" style="2" bestFit="1" customWidth="1"/>
    <col min="27" max="27" width="15.421875" style="2" bestFit="1" customWidth="1"/>
    <col min="28" max="28" width="10.57421875" style="2" bestFit="1" customWidth="1"/>
    <col min="29" max="29" width="24.421875" style="2" bestFit="1" customWidth="1"/>
    <col min="30" max="30" width="41.140625" style="2" bestFit="1" customWidth="1"/>
    <col min="31" max="31" width="23.8515625" style="2" bestFit="1" customWidth="1"/>
    <col min="32" max="32" width="27.7109375" style="2" bestFit="1" customWidth="1"/>
    <col min="33" max="33" width="22.7109375" style="2" bestFit="1" customWidth="1"/>
    <col min="34" max="34" width="23.00390625" style="2" bestFit="1" customWidth="1"/>
    <col min="35" max="35" width="89.421875" style="2" bestFit="1" customWidth="1"/>
    <col min="36" max="36" width="44.0039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46.8515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1.7109375" style="2" bestFit="1" customWidth="1"/>
    <col min="70" max="70" width="17.28125" style="2" bestFit="1" customWidth="1"/>
    <col min="71" max="71" width="255.7109375" style="2" bestFit="1" customWidth="1"/>
    <col min="72" max="72" width="44.0039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5" width="23.421875" style="2" bestFit="1" customWidth="1"/>
    <col min="106" max="106" width="18.7109375" style="2" bestFit="1" customWidth="1"/>
    <col min="107" max="107" width="202.8515625" style="2" bestFit="1" customWidth="1"/>
    <col min="108" max="108" width="55.14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43.7109375" style="2" bestFit="1" customWidth="1"/>
    <col min="125" max="125" width="41.71093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4.421875" style="2" bestFit="1" customWidth="1"/>
    <col min="134" max="134" width="21.8515625" style="2" bestFit="1" customWidth="1"/>
    <col min="135" max="135" width="32.7109375" style="2" bestFit="1" customWidth="1"/>
    <col min="136" max="136" width="12.421875" style="2" bestFit="1" customWidth="1"/>
    <col min="137" max="137" width="14.00390625" style="2" bestFit="1" customWidth="1"/>
    <col min="138" max="138" width="34.8515625" style="2" bestFit="1" customWidth="1"/>
    <col min="139" max="139" width="12.140625" style="2" bestFit="1" customWidth="1"/>
    <col min="140" max="140" width="1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24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35.00390625" style="2" bestFit="1" customWidth="1"/>
    <col min="151" max="151" width="12.421875" style="2" bestFit="1" customWidth="1"/>
    <col min="152" max="152" width="13.28125" style="2" bestFit="1" customWidth="1"/>
    <col min="153" max="153" width="12.28125" style="2" bestFit="1" customWidth="1"/>
    <col min="154" max="154" width="17.8515625" style="2" bestFit="1" customWidth="1"/>
    <col min="155" max="155" width="8.28125" style="2" bestFit="1" customWidth="1"/>
    <col min="156" max="156" width="39.421875" style="2" bestFit="1" customWidth="1"/>
    <col min="157" max="157" width="12.421875" style="2" bestFit="1" customWidth="1"/>
    <col min="158" max="158" width="13.140625" style="2" bestFit="1" customWidth="1"/>
    <col min="159" max="159" width="115.8515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9" width="9.140625" style="7" customWidth="1"/>
    <col min="170" max="16384" width="9.140625" style="2" customWidth="1"/>
  </cols>
  <sheetData>
    <row r="1" spans="1:169" s="1" customFormat="1" ht="90">
      <c r="A1" s="1" t="s">
        <v>359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353</v>
      </c>
      <c r="FI1" s="4" t="s">
        <v>354</v>
      </c>
      <c r="FJ1" s="4" t="s">
        <v>355</v>
      </c>
      <c r="FK1" s="4" t="s">
        <v>356</v>
      </c>
      <c r="FL1" s="4" t="s">
        <v>357</v>
      </c>
      <c r="FM1" s="4" t="s">
        <v>358</v>
      </c>
    </row>
    <row r="2" spans="1:169" ht="27" customHeight="1">
      <c r="A2" s="2">
        <v>206</v>
      </c>
      <c r="B2" s="2" t="s">
        <v>306</v>
      </c>
      <c r="C2" s="2" t="s">
        <v>307</v>
      </c>
      <c r="D2" s="2" t="s">
        <v>272</v>
      </c>
      <c r="E2" s="2" t="s">
        <v>162</v>
      </c>
      <c r="F2" s="2" t="s">
        <v>308</v>
      </c>
      <c r="G2" s="2" t="s">
        <v>143</v>
      </c>
      <c r="H2" s="2" t="s">
        <v>144</v>
      </c>
      <c r="I2" s="2" t="s">
        <v>145</v>
      </c>
      <c r="J2" s="2" t="s">
        <v>145</v>
      </c>
      <c r="K2" s="2" t="s">
        <v>309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310</v>
      </c>
      <c r="R2" s="2" t="s">
        <v>311</v>
      </c>
      <c r="S2" s="2" t="s">
        <v>312</v>
      </c>
      <c r="T2" s="2" t="s">
        <v>313</v>
      </c>
      <c r="U2" s="2" t="s">
        <v>222</v>
      </c>
      <c r="V2" s="2" t="s">
        <v>314</v>
      </c>
      <c r="W2" s="2" t="s">
        <v>310</v>
      </c>
      <c r="X2" s="2" t="s">
        <v>315</v>
      </c>
      <c r="Y2" s="2" t="s">
        <v>312</v>
      </c>
      <c r="Z2" s="2" t="s">
        <v>313</v>
      </c>
      <c r="AA2" s="2" t="s">
        <v>222</v>
      </c>
      <c r="AB2" s="2" t="s">
        <v>314</v>
      </c>
      <c r="AC2" s="2" t="s">
        <v>310</v>
      </c>
      <c r="AD2" s="2" t="s">
        <v>315</v>
      </c>
      <c r="AE2" s="2" t="s">
        <v>148</v>
      </c>
      <c r="AF2" s="2" t="s">
        <v>145</v>
      </c>
      <c r="AG2" s="2" t="s">
        <v>316</v>
      </c>
      <c r="AH2" s="2">
        <v>2010</v>
      </c>
      <c r="AI2" s="2" t="s">
        <v>317</v>
      </c>
      <c r="AJ2" s="2" t="s">
        <v>305</v>
      </c>
      <c r="AK2" s="2">
        <v>1047</v>
      </c>
      <c r="AL2" s="2">
        <v>2000</v>
      </c>
      <c r="AM2" s="2">
        <v>52.35</v>
      </c>
      <c r="BF2" s="2" t="s">
        <v>149</v>
      </c>
      <c r="BG2" s="2" t="s">
        <v>145</v>
      </c>
      <c r="BH2" s="2" t="s">
        <v>318</v>
      </c>
      <c r="BI2" s="2">
        <v>2013</v>
      </c>
      <c r="BJ2" s="2" t="s">
        <v>220</v>
      </c>
      <c r="BK2" s="2" t="s">
        <v>319</v>
      </c>
      <c r="BL2" s="2">
        <v>1215</v>
      </c>
      <c r="BM2" s="2">
        <v>2000</v>
      </c>
      <c r="BN2" s="2">
        <v>60.75</v>
      </c>
      <c r="BO2" s="2" t="s">
        <v>151</v>
      </c>
      <c r="BP2" s="2" t="s">
        <v>145</v>
      </c>
      <c r="BQ2" s="2" t="s">
        <v>320</v>
      </c>
      <c r="BR2" s="2">
        <v>2011</v>
      </c>
      <c r="BS2" s="2" t="s">
        <v>258</v>
      </c>
      <c r="BT2" s="2" t="s">
        <v>305</v>
      </c>
      <c r="BU2" s="2">
        <v>820</v>
      </c>
      <c r="BV2" s="2">
        <v>1100</v>
      </c>
      <c r="BW2" s="2">
        <v>74.55</v>
      </c>
      <c r="EB2" s="2" t="s">
        <v>309</v>
      </c>
      <c r="EC2" s="2" t="s">
        <v>275</v>
      </c>
      <c r="ED2" s="2" t="s">
        <v>275</v>
      </c>
      <c r="EE2" s="2" t="s">
        <v>321</v>
      </c>
      <c r="EF2" s="2" t="s">
        <v>322</v>
      </c>
      <c r="FH2" s="7">
        <f>_xlfn.IFERROR(ROUND((AK2/AL2*20),4),0)</f>
        <v>10.47</v>
      </c>
      <c r="FI2" s="7">
        <f>_xlfn.IFERROR(ROUND((BL2/BM2*50),4),0)</f>
        <v>30.375</v>
      </c>
      <c r="FJ2" s="7">
        <f>_xlfn.IFERROR(ROUND((BU2/BV2*20),4),0)</f>
        <v>14.9091</v>
      </c>
      <c r="FK2" s="7">
        <f>_xlfn.IFERROR(ROUND((DE2/DF2*5),4),0)</f>
        <v>0</v>
      </c>
      <c r="FL2" s="7">
        <f>DQ2</f>
        <v>0</v>
      </c>
      <c r="FM2" s="7">
        <f>FH2+FI2+FJ2+FK2+FL2</f>
        <v>55.7541</v>
      </c>
    </row>
    <row r="3" spans="164:169" s="3" customFormat="1" ht="15">
      <c r="FH3" s="8"/>
      <c r="FI3" s="8"/>
      <c r="FJ3" s="8"/>
      <c r="FK3" s="8"/>
      <c r="FL3" s="8"/>
      <c r="FM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2013-12-04T01:42:13Z</dcterms:created>
  <dcterms:modified xsi:type="dcterms:W3CDTF">2013-12-04T01:42:20Z</dcterms:modified>
  <cp:category/>
  <cp:version/>
  <cp:contentType/>
  <cp:contentStatus/>
</cp:coreProperties>
</file>