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5015" windowHeight="7620" activeTab="0"/>
  </bookViews>
  <sheets>
    <sheet name="Gen" sheetId="1" r:id="rId1"/>
    <sheet name="SC(M&amp;B)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<sst xmlns="http://schemas.openxmlformats.org/spreadsheetml/2006/main" count="899" uniqueCount="375">
  <si>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</si>
  <si>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</si>
  <si>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</si>
  <si>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</si>
  <si>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</si>
  <si>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</si>
  <si>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</si>
  <si>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</si>
  <si>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</si>
  <si>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</si>
  <si>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</si>
  <si>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</si>
  <si>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</si>
  <si>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</si>
  <si>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</si>
  <si>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</si>
  <si>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</si>
  <si>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</si>
  <si>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</si>
  <si>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</si>
  <si>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</si>
  <si>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</si>
  <si>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</si>
  <si>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</si>
  <si>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</si>
  <si>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</si>
  <si>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</si>
  <si>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</si>
  <si>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</si>
  <si>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</si>
  <si>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</si>
  <si>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</si>
  <si>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</si>
  <si>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</si>
  <si>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</si>
  <si>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</si>
  <si>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</si>
  <si>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</si>
  <si>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</si>
  <si>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</si>
  <si>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</si>
  <si>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</si>
  <si>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</si>
  <si>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</si>
  <si>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</si>
  <si>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</si>
  <si>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</si>
  <si>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</si>
  <si>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</si>
  <si>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</si>
  <si>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</si>
  <si>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</si>
  <si>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</si>
  <si>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</si>
  <si>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</si>
  <si>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</si>
  <si>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</si>
  <si>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</si>
  <si>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</si>
  <si>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</si>
  <si>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</si>
  <si>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</si>
  <si>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</si>
  <si>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</si>
  <si>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</si>
  <si>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</si>
  <si>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</si>
  <si>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</si>
  <si>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</si>
  <si>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</si>
  <si>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</si>
  <si>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</si>
  <si>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</si>
  <si>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</si>
  <si>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</si>
  <si>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</si>
  <si>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</si>
  <si>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</si>
  <si>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</si>
  <si>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</si>
  <si>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</si>
  <si>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</si>
  <si>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</si>
  <si>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</si>
  <si>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</si>
  <si>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</si>
  <si>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</si>
  <si>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</si>
  <si>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</si>
  <si>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</si>
  <si>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</si>
  <si>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</si>
  <si>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</si>
  <si>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</si>
  <si>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</si>
  <si>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</si>
  <si>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</si>
  <si>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</si>
  <si>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</si>
  <si>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</si>
  <si>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</si>
  <si>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</si>
  <si>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</si>
  <si>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</si>
  <si>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</si>
  <si>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</si>
  <si>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</si>
  <si>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</si>
  <si>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</si>
  <si>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</si>
  <si>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</si>
  <si>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</si>
  <si>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</si>
  <si>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</si>
  <si>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</si>
  <si>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</si>
  <si>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</si>
  <si>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</si>
  <si>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</si>
  <si>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</si>
  <si>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</si>
  <si>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</si>
  <si>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</si>
  <si>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</si>
  <si>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</si>
  <si>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</si>
  <si>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</si>
  <si>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</si>
  <si>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</si>
  <si>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</si>
  <si>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</si>
  <si>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</si>
  <si>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</si>
  <si>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</si>
  <si>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</si>
  <si>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</si>
  <si>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</si>
  <si>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</si>
  <si>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</si>
  <si>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</si>
  <si>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</si>
  <si>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</si>
  <si>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Female</t>
  </si>
  <si>
    <t>Married</t>
  </si>
  <si>
    <t>Yes</t>
  </si>
  <si>
    <t>General</t>
  </si>
  <si>
    <t>Not Applicable</t>
  </si>
  <si>
    <t>No</t>
  </si>
  <si>
    <t>BATHINDA</t>
  </si>
  <si>
    <t>151001</t>
  </si>
  <si>
    <t>Graduation</t>
  </si>
  <si>
    <t>PANJAB UNIVERSITY</t>
  </si>
  <si>
    <t>Post Graduation</t>
  </si>
  <si>
    <t>B.Ed.</t>
  </si>
  <si>
    <t>Unmarried</t>
  </si>
  <si>
    <t>SCIENCE ENGLISH</t>
  </si>
  <si>
    <t>CHEMISTRY</t>
  </si>
  <si>
    <t>LUDHIANA</t>
  </si>
  <si>
    <t>PU CHD</t>
  </si>
  <si>
    <t>ludhiana</t>
  </si>
  <si>
    <t>MALOUT</t>
  </si>
  <si>
    <t>MUKTSAR SAHIB</t>
  </si>
  <si>
    <t>152107</t>
  </si>
  <si>
    <t>PANJAB UNIVERSITY CHANDIGARH</t>
  </si>
  <si>
    <t>PUNJABI UNIVERSITY PATIALA</t>
  </si>
  <si>
    <t>tehsildar</t>
  </si>
  <si>
    <t>Male</t>
  </si>
  <si>
    <t>FAZILKA</t>
  </si>
  <si>
    <t>M.Phil</t>
  </si>
  <si>
    <t>BC</t>
  </si>
  <si>
    <t>PHYSICAL SCIENCE, LIFE SCIENCE</t>
  </si>
  <si>
    <t>FARIDKOT</t>
  </si>
  <si>
    <t>ASHOK KUMAR</t>
  </si>
  <si>
    <t>PATIALA</t>
  </si>
  <si>
    <t>147001</t>
  </si>
  <si>
    <t>SC (M &amp;amp; B)</t>
  </si>
  <si>
    <t>23 Oct 2013</t>
  </si>
  <si>
    <t>152024</t>
  </si>
  <si>
    <t>PUNJABI UNIVERSITY,PATIALA</t>
  </si>
  <si>
    <t>FEROZEPUR</t>
  </si>
  <si>
    <t>PUNJABI UNIVERSITY, PATIALA</t>
  </si>
  <si>
    <t>TEACHING OF PHYSICAL SCIENCE,TEACHING OF LIFE SCIENCE</t>
  </si>
  <si>
    <t>ORGANIC CHEMISTRY</t>
  </si>
  <si>
    <t>PANJAB UNIVERSITY, CHANDIGARH</t>
  </si>
  <si>
    <t>OTHER STATE</t>
  </si>
  <si>
    <t>A005-00008013</t>
  </si>
  <si>
    <t>HARJINDER KAUR</t>
  </si>
  <si>
    <t>DALJIT SINGH</t>
  </si>
  <si>
    <t>JASWINDER KAUR</t>
  </si>
  <si>
    <t>07 Oct 1989</t>
  </si>
  <si>
    <t>9914422950</t>
  </si>
  <si>
    <t>harjinder89KAUR@GMAIL.COM</t>
  </si>
  <si>
    <t>STREET NO 11, JUJHAR SINGH NAGAR, BATHINDA</t>
  </si>
  <si>
    <t>HARJINDER89KAUR@GMAIL.COM</t>
  </si>
  <si>
    <t>GRC(B)2007-157</t>
  </si>
  <si>
    <t>CHEMISTRY, BOTONY, ZOOLOGY, ENGLISH, PUNJABI</t>
  </si>
  <si>
    <t>ORGANI CHEMISTRY, INORGANI CHEMISTRY, PHYSICAL CHEMISTRY, MATHEATICS FOR CHEMISTRY, ANALYTICAL CHEMISTRY, ENVIRONMENTAL CHEMISTRY, PHOTOCHEMISTRY, HETEROCYCLIC</t>
  </si>
  <si>
    <t>bathinda</t>
  </si>
  <si>
    <t>tehsildar bathinda</t>
  </si>
  <si>
    <t>07 Oct 2013</t>
  </si>
  <si>
    <t>MEENAKSHI</t>
  </si>
  <si>
    <t>GNDU</t>
  </si>
  <si>
    <t>KUK</t>
  </si>
  <si>
    <t>tehsildar ludhiana</t>
  </si>
  <si>
    <t>HARVINDER KAUR</t>
  </si>
  <si>
    <t>151203</t>
  </si>
  <si>
    <t>152002</t>
  </si>
  <si>
    <t>CHEM</t>
  </si>
  <si>
    <t>SCIENCE</t>
  </si>
  <si>
    <t>A005-00012956</t>
  </si>
  <si>
    <t>SURINDER KUMAR</t>
  </si>
  <si>
    <t>ASHA RANI</t>
  </si>
  <si>
    <t>05 Mar 1990</t>
  </si>
  <si>
    <t>9569080379</t>
  </si>
  <si>
    <t>sumitjobstation@gmail.com</t>
  </si>
  <si>
    <t>NEAR CHUGH HOSPITAL., MAINI STREET, DASHMESH NAGAR, JALALABAD WEST</t>
  </si>
  <si>
    <t>P.O. AND TEHSIL JALALABAD WEST</t>
  </si>
  <si>
    <t>SUMITJOBSTATION@GMAIL.COM</t>
  </si>
  <si>
    <t>13107000314</t>
  </si>
  <si>
    <t>PHYSICS CHEMISTRY MATHS</t>
  </si>
  <si>
    <t>PU(P)2010-1292</t>
  </si>
  <si>
    <t>10696</t>
  </si>
  <si>
    <t>MATH-SCIENCE</t>
  </si>
  <si>
    <t>MATHS &amp;AMP; SCIENCE AND ALL COMPULSORY SUBJECTS</t>
  </si>
  <si>
    <t>A005-00013631</t>
  </si>
  <si>
    <t>GURVEEN KAUR</t>
  </si>
  <si>
    <t>PARAMJEET SINGH BHATIA</t>
  </si>
  <si>
    <t>INDERJEET KAUR BHATIA</t>
  </si>
  <si>
    <t>20 Dec 1987</t>
  </si>
  <si>
    <t>9878197115</t>
  </si>
  <si>
    <t>sangilati83@gmail.com</t>
  </si>
  <si>
    <t>GULATI MEDICAL HALL, NEAR CLOCK TOWER</t>
  </si>
  <si>
    <t>SANGULATI83@GMAIL.COM</t>
  </si>
  <si>
    <t>103792</t>
  </si>
  <si>
    <t>SCI, BOTANY, CHEMISTRY, ZOO</t>
  </si>
  <si>
    <t>PUNJABI UNI PATIALA</t>
  </si>
  <si>
    <t>4320</t>
  </si>
  <si>
    <t>12107</t>
  </si>
  <si>
    <t>A005-00015010</t>
  </si>
  <si>
    <t>SATWINDER SINGH</t>
  </si>
  <si>
    <t>GURCHARN SINGH</t>
  </si>
  <si>
    <t>RAJWANT KAUR</t>
  </si>
  <si>
    <t>29 Dec 1986</t>
  </si>
  <si>
    <t>9463540985</t>
  </si>
  <si>
    <t>INSPECTORSATWINDER@YAHOO.IN</t>
  </si>
  <si>
    <t># 684, SECTOR-17, GURU NANAK NAGRI</t>
  </si>
  <si>
    <t>16104000806</t>
  </si>
  <si>
    <t>PHYSCIS, CHEMISTRY, MATHEMATICS</t>
  </si>
  <si>
    <t>203051090387</t>
  </si>
  <si>
    <t>VINAYAKA MISSION UNIVERSITY, SALEM, TAMILNADU</t>
  </si>
  <si>
    <t>5866</t>
  </si>
  <si>
    <t>TEACHING OF SCIENCE, TEACHING OF MATHEMATICS</t>
  </si>
  <si>
    <t>80182411101546</t>
  </si>
  <si>
    <t>C.M.J UNIVERSITY, SHILLONG, MEGHAYLA</t>
  </si>
  <si>
    <t>muktsar sahib</t>
  </si>
  <si>
    <t>ferozpur</t>
  </si>
  <si>
    <t>tehsildar, malout</t>
  </si>
  <si>
    <t>17 Dec 2012</t>
  </si>
  <si>
    <t>PHYSICS,CHEMISTRY,MATHS</t>
  </si>
  <si>
    <t>govt</t>
  </si>
  <si>
    <t>A005-00019052</t>
  </si>
  <si>
    <t>GURINDER KAUR</t>
  </si>
  <si>
    <t>BALDEV SINGH</t>
  </si>
  <si>
    <t>SATWANT KAUR</t>
  </si>
  <si>
    <t>30 Jun 1988</t>
  </si>
  <si>
    <t>9417347965</t>
  </si>
  <si>
    <t>kdeepinder90@gmail.com</t>
  </si>
  <si>
    <t>H NO 16515-F STREET NO 5/3 BABA FARID NAGAR</t>
  </si>
  <si>
    <t>KDEEPINDER90@GMAIL.COM</t>
  </si>
  <si>
    <t>103613</t>
  </si>
  <si>
    <t>ENGLISH BOTONY ZOOLOGY CHEMISTRY</t>
  </si>
  <si>
    <t>822</t>
  </si>
  <si>
    <t>12273</t>
  </si>
  <si>
    <t>28 Mar 2005</t>
  </si>
  <si>
    <t>govt sen sec school parasram nagar bathinda</t>
  </si>
  <si>
    <t>TEACHING OF SCIENCE,TEACHING OF ENGLISH</t>
  </si>
  <si>
    <t>A005-00021924</t>
  </si>
  <si>
    <t>MANPREET SINGH</t>
  </si>
  <si>
    <t>BALBIR SINGH</t>
  </si>
  <si>
    <t>SWARN KAUR</t>
  </si>
  <si>
    <t>03 Jan 1989</t>
  </si>
  <si>
    <t>9781754055</t>
  </si>
  <si>
    <t>AMANCAFE123@GMAIL.COM</t>
  </si>
  <si>
    <t>MOHALLA NANKPURA, GALI NO. 1, O/S BANSI GATE, FEROZEPUR CITY</t>
  </si>
  <si>
    <t>11505000414</t>
  </si>
  <si>
    <t>CHEMISTRY, BOTANY, ZOOLOGY AND ALL COMPULSORY SUBJECTS</t>
  </si>
  <si>
    <t>D426361</t>
  </si>
  <si>
    <t>VMU</t>
  </si>
  <si>
    <t>12916</t>
  </si>
  <si>
    <t>ferozepur</t>
  </si>
  <si>
    <t>A005-00025569</t>
  </si>
  <si>
    <t>DEEPINDER KAUR</t>
  </si>
  <si>
    <t>24 Aug 1990</t>
  </si>
  <si>
    <t>52020</t>
  </si>
  <si>
    <t>PUNJABI CHEMISTRY BOTANY ZOOLOGY</t>
  </si>
  <si>
    <t>203053110435</t>
  </si>
  <si>
    <t>VINAYAKA MISSION UNI SALEM TAMIL NADU</t>
  </si>
  <si>
    <t>16475</t>
  </si>
  <si>
    <t>28 Apr 2005</t>
  </si>
  <si>
    <t>A005-00026052</t>
  </si>
  <si>
    <t>ISHU RANI</t>
  </si>
  <si>
    <t>RAJENDER KUMAR</t>
  </si>
  <si>
    <t>SUMAN</t>
  </si>
  <si>
    <t>29 Dec 1990</t>
  </si>
  <si>
    <t>9416624358</t>
  </si>
  <si>
    <t>ishu.sethi1990@gmail.com</t>
  </si>
  <si>
    <t>D/O RAJINDER KUMAR NEAR PUBLIC HEALTH OFFICE W N 9</t>
  </si>
  <si>
    <t>MANDI DABWALI DISTT SIRSA</t>
  </si>
  <si>
    <t>125104</t>
  </si>
  <si>
    <t>9468334959</t>
  </si>
  <si>
    <t>ISHU.SETHI1990@GMAIL.COM</t>
  </si>
  <si>
    <t>07-GMD-383/0180501</t>
  </si>
  <si>
    <t>07-GMD-383/17021</t>
  </si>
  <si>
    <t>12112410001</t>
  </si>
  <si>
    <t>TEACHING OF PHYSICAL SCIENCE,MATHS</t>
  </si>
  <si>
    <t>CDLU SIRSA</t>
  </si>
  <si>
    <t>TARN TARAN</t>
  </si>
  <si>
    <t>A005-00030883</t>
  </si>
  <si>
    <t>MANPREET KAUR</t>
  </si>
  <si>
    <t>13 Sep 1988</t>
  </si>
  <si>
    <t>8437584304</t>
  </si>
  <si>
    <t>manpreetkaursheirgill@gmail.com</t>
  </si>
  <si>
    <t>VPO- CHHINA BIDHI CHAND</t>
  </si>
  <si>
    <t>143305</t>
  </si>
  <si>
    <t>MANPREETKAURSHEIRGILL@GMAIL.COM</t>
  </si>
  <si>
    <t>326635</t>
  </si>
  <si>
    <t>BOTANY, CHEMISTRY, ZOOLOGY, PUNJABI , ENGLISH</t>
  </si>
  <si>
    <t>890704</t>
  </si>
  <si>
    <t>58022</t>
  </si>
  <si>
    <t>PHYSICAL SCIENCES, LIFE SCIENCE</t>
  </si>
  <si>
    <t>A005-00033524</t>
  </si>
  <si>
    <t>GAGANDEEP BANSAL</t>
  </si>
  <si>
    <t>ASHOK KUMAR BANSAL</t>
  </si>
  <si>
    <t>NIRMALA DEVI</t>
  </si>
  <si>
    <t>06 Dec 1986</t>
  </si>
  <si>
    <t>9501029948</t>
  </si>
  <si>
    <t>gagandeep198660@yahoo.co.in</t>
  </si>
  <si>
    <t># 13 BN GOBIND NAGAR, MODEL TOWN</t>
  </si>
  <si>
    <t>GAGANDEEP198660@YAHOO.CO.IN</t>
  </si>
  <si>
    <t>KC(P)2006-645/105348</t>
  </si>
  <si>
    <t>CHEMISTRY,CELLBIOLOGY, MICROBIOLOGY, BIOPHYSICS &amp;AMP; BIOCHEMISTRY, ENGLISH, PUNJABI</t>
  </si>
  <si>
    <t>300902006</t>
  </si>
  <si>
    <t>THAPAR UNIVERSITY,PATIALA</t>
  </si>
  <si>
    <t>KC(P)2006-645/17699</t>
  </si>
  <si>
    <t>A005-00033541</t>
  </si>
  <si>
    <t>NATASHA</t>
  </si>
  <si>
    <t>26 Jul 1989</t>
  </si>
  <si>
    <t>9041284267</t>
  </si>
  <si>
    <t>natashabansal2007@gmail.com</t>
  </si>
  <si>
    <t>NATASHABANSAL2007@GMAIL.COM</t>
  </si>
  <si>
    <t>KC(P)2007-130/105100</t>
  </si>
  <si>
    <t>CHEMISTRY,CELL BIOLOGY,MICROBIOLOGY,BIOPHYSICS &amp;AMP; BIO CHEMISTRY,ENGLISH,PUNJABI</t>
  </si>
  <si>
    <t>301002007</t>
  </si>
  <si>
    <t>KC(P)2007-130/22103</t>
  </si>
  <si>
    <t>A005-00041351</t>
  </si>
  <si>
    <t>LINKY</t>
  </si>
  <si>
    <t>VINOD KUMAR</t>
  </si>
  <si>
    <t>KAVITA RANI</t>
  </si>
  <si>
    <t>20 Jun 1990</t>
  </si>
  <si>
    <t>9855530645</t>
  </si>
  <si>
    <t>RKBIGBYTE@YAHOO.COM</t>
  </si>
  <si>
    <t>VINOD KUMAR I/S ZIRA GATE GALI OPP DR PREM PAL SHARMA FEROZEPUR CITY</t>
  </si>
  <si>
    <t>11607000479</t>
  </si>
  <si>
    <t>MATH PHY CHEM</t>
  </si>
  <si>
    <t>5659</t>
  </si>
  <si>
    <t>PUNJABI UNI</t>
  </si>
  <si>
    <t>5656</t>
  </si>
  <si>
    <t>MATH  SCI</t>
  </si>
  <si>
    <t>Weightage
Graducation
(20%)</t>
  </si>
  <si>
    <t>Weightage
Post Graducation
(50%)</t>
  </si>
  <si>
    <t>Weightage
B.Ed.
(20%)</t>
  </si>
  <si>
    <t>Weightage
M.Phil
(5%)</t>
  </si>
  <si>
    <t>Weightage
Ph.D.
(5 Marks)</t>
  </si>
  <si>
    <t>Weightage
TOTAL</t>
  </si>
  <si>
    <t>Sr.No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</si>
</sst>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164" fontId="0" fillId="33" borderId="0" xfId="0" applyNumberForma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11"/>
  <sheetViews>
    <sheetView tabSelected="1" zoomScalePageLayoutView="0" workbookViewId="0" topLeftCell="FD1">
      <selection activeCell="FP18" sqref="FP18"/>
    </sheetView>
  </sheetViews>
  <sheetFormatPr defaultColWidth="9.140625" defaultRowHeight="15"/>
  <cols>
    <col min="1" max="1" width="6.7109375" style="2" customWidth="1"/>
    <col min="2" max="2" width="19.7109375" style="2" bestFit="1" customWidth="1"/>
    <col min="3" max="3" width="26.00390625" style="2" bestFit="1" customWidth="1"/>
    <col min="4" max="4" width="27.57421875" style="2" bestFit="1" customWidth="1"/>
    <col min="5" max="5" width="27.14062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6" width="13.140625" style="2" bestFit="1" customWidth="1"/>
    <col min="17" max="17" width="23.421875" style="2" bestFit="1" customWidth="1"/>
    <col min="18" max="18" width="34.421875" style="2" bestFit="1" customWidth="1"/>
    <col min="19" max="19" width="110.7109375" style="2" bestFit="1" customWidth="1"/>
    <col min="20" max="20" width="49.28125" style="2" bestFit="1" customWidth="1"/>
    <col min="21" max="21" width="17.57421875" style="2" bestFit="1" customWidth="1"/>
    <col min="22" max="22" width="10.57421875" style="2" bestFit="1" customWidth="1"/>
    <col min="23" max="23" width="30.00390625" style="2" bestFit="1" customWidth="1"/>
    <col min="24" max="24" width="38.140625" style="2" bestFit="1" customWidth="1"/>
    <col min="25" max="25" width="115.7109375" style="2" bestFit="1" customWidth="1"/>
    <col min="26" max="26" width="49.28125" style="2" bestFit="1" customWidth="1"/>
    <col min="27" max="27" width="17.57421875" style="2" bestFit="1" customWidth="1"/>
    <col min="28" max="28" width="10.57421875" style="2" bestFit="1" customWidth="1"/>
    <col min="29" max="29" width="30.00390625" style="2" bestFit="1" customWidth="1"/>
    <col min="30" max="30" width="38.140625" style="2" bestFit="1" customWidth="1"/>
    <col min="31" max="31" width="23.8515625" style="2" bestFit="1" customWidth="1"/>
    <col min="32" max="32" width="27.7109375" style="2" bestFit="1" customWidth="1"/>
    <col min="33" max="33" width="27.421875" style="2" bestFit="1" customWidth="1"/>
    <col min="34" max="34" width="23.00390625" style="2" bestFit="1" customWidth="1"/>
    <col min="35" max="35" width="138.28125" style="2" bestFit="1" customWidth="1"/>
    <col min="36" max="36" width="51.14062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53.8515625" style="2" bestFit="1" customWidth="1"/>
    <col min="61" max="61" width="27.421875" style="2" bestFit="1" customWidth="1"/>
    <col min="62" max="62" width="255.7109375" style="2" bestFit="1" customWidth="1"/>
    <col min="63" max="63" width="64.5742187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27.8515625" style="2" bestFit="1" customWidth="1"/>
    <col min="70" max="70" width="17.28125" style="2" bestFit="1" customWidth="1"/>
    <col min="71" max="71" width="94.28125" style="2" customWidth="1"/>
    <col min="72" max="72" width="46.003906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23.28125" style="2" bestFit="1" customWidth="1"/>
    <col min="106" max="106" width="18.7109375" style="2" bestFit="1" customWidth="1"/>
    <col min="107" max="107" width="117.140625" style="2" bestFit="1" customWidth="1"/>
    <col min="108" max="108" width="58.14062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8.140625" style="2" bestFit="1" customWidth="1"/>
    <col min="123" max="123" width="17.57421875" style="2" bestFit="1" customWidth="1"/>
    <col min="124" max="124" width="93.00390625" style="2" bestFit="1" customWidth="1"/>
    <col min="125" max="125" width="26.14062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4" width="18.7109375" style="2" bestFit="1" customWidth="1"/>
    <col min="135" max="135" width="39.57421875" style="2" bestFit="1" customWidth="1"/>
    <col min="136" max="136" width="12.421875" style="2" bestFit="1" customWidth="1"/>
    <col min="137" max="137" width="14.00390625" style="2" bestFit="1" customWidth="1"/>
    <col min="138" max="138" width="42.421875" style="2" bestFit="1" customWidth="1"/>
    <col min="139" max="139" width="35.28125" style="2" bestFit="1" customWidth="1"/>
    <col min="140" max="140" width="14.8515625" style="2" bestFit="1" customWidth="1"/>
    <col min="141" max="141" width="12.421875" style="2" bestFit="1" customWidth="1"/>
    <col min="142" max="142" width="20.421875" style="2" bestFit="1" customWidth="1"/>
    <col min="143" max="143" width="15.421875" style="2" bestFit="1" customWidth="1"/>
    <col min="144" max="144" width="30.00390625" style="2" bestFit="1" customWidth="1"/>
    <col min="145" max="145" width="53.00390625" style="2" bestFit="1" customWidth="1"/>
    <col min="146" max="146" width="12.421875" style="2" bestFit="1" customWidth="1"/>
    <col min="147" max="147" width="15.8515625" style="2" bestFit="1" customWidth="1"/>
    <col min="148" max="148" width="17.57421875" style="2" bestFit="1" customWidth="1"/>
    <col min="149" max="149" width="16.28125" style="2" bestFit="1" customWidth="1"/>
    <col min="150" max="150" width="22.7109375" style="2" bestFit="1" customWidth="1"/>
    <col min="151" max="151" width="12.421875" style="2" bestFit="1" customWidth="1"/>
    <col min="152" max="152" width="13.28125" style="2" bestFit="1" customWidth="1"/>
    <col min="153" max="153" width="9.8515625" style="2" bestFit="1" customWidth="1"/>
    <col min="154" max="154" width="17.8515625" style="2" bestFit="1" customWidth="1"/>
    <col min="155" max="155" width="8.28125" style="2" bestFit="1" customWidth="1"/>
    <col min="156" max="156" width="16.140625" style="2" bestFit="1" customWidth="1"/>
    <col min="157" max="157" width="12.421875" style="2" bestFit="1" customWidth="1"/>
    <col min="158" max="158" width="13.140625" style="2" bestFit="1" customWidth="1"/>
    <col min="159" max="159" width="124.57421875" style="2" bestFit="1" customWidth="1"/>
    <col min="160" max="160" width="35.003906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8" width="9.140625" style="5" customWidth="1"/>
    <col min="169" max="169" width="10.7109375" style="5" customWidth="1"/>
    <col min="170" max="16384" width="9.140625" style="2" customWidth="1"/>
  </cols>
  <sheetData>
    <row r="1" spans="1:169" s="1" customFormat="1" ht="90">
      <c r="A1" s="1" t="s">
        <v>374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4" t="s">
        <v>368</v>
      </c>
      <c r="FI1" s="4" t="s">
        <v>369</v>
      </c>
      <c r="FJ1" s="4" t="s">
        <v>370</v>
      </c>
      <c r="FK1" s="4" t="s">
        <v>371</v>
      </c>
      <c r="FL1" s="4" t="s">
        <v>372</v>
      </c>
      <c r="FM1" s="4" t="s">
        <v>373</v>
      </c>
    </row>
    <row r="2" spans="1:169" ht="15">
      <c r="A2" s="2">
        <v>1</v>
      </c>
      <c r="B2" s="2" t="s">
        <v>344</v>
      </c>
      <c r="C2" s="2" t="s">
        <v>345</v>
      </c>
      <c r="D2" s="2" t="s">
        <v>172</v>
      </c>
      <c r="E2" s="2" t="s">
        <v>333</v>
      </c>
      <c r="F2" s="2" t="s">
        <v>346</v>
      </c>
      <c r="G2" s="2" t="s">
        <v>142</v>
      </c>
      <c r="H2" s="2" t="s">
        <v>154</v>
      </c>
      <c r="I2" s="2" t="s">
        <v>144</v>
      </c>
      <c r="J2" s="2" t="s">
        <v>144</v>
      </c>
      <c r="K2" s="2" t="s">
        <v>145</v>
      </c>
      <c r="L2" s="2" t="s">
        <v>146</v>
      </c>
      <c r="M2" s="2" t="s">
        <v>146</v>
      </c>
      <c r="N2" s="2" t="s">
        <v>146</v>
      </c>
      <c r="O2" s="2" t="s">
        <v>147</v>
      </c>
      <c r="P2" s="2" t="s">
        <v>147</v>
      </c>
      <c r="Q2" s="2" t="s">
        <v>347</v>
      </c>
      <c r="R2" s="2" t="s">
        <v>348</v>
      </c>
      <c r="S2" s="2" t="s">
        <v>337</v>
      </c>
      <c r="T2" s="2" t="s">
        <v>173</v>
      </c>
      <c r="U2" s="2" t="s">
        <v>173</v>
      </c>
      <c r="V2" s="2" t="s">
        <v>174</v>
      </c>
      <c r="W2" s="2" t="s">
        <v>347</v>
      </c>
      <c r="X2" s="2" t="s">
        <v>349</v>
      </c>
      <c r="Y2" s="2" t="s">
        <v>337</v>
      </c>
      <c r="Z2" s="2" t="s">
        <v>173</v>
      </c>
      <c r="AA2" s="2" t="s">
        <v>173</v>
      </c>
      <c r="AB2" s="2" t="s">
        <v>174</v>
      </c>
      <c r="AC2" s="2" t="s">
        <v>347</v>
      </c>
      <c r="AD2" s="2" t="s">
        <v>349</v>
      </c>
      <c r="AE2" s="2" t="s">
        <v>150</v>
      </c>
      <c r="AF2" s="2" t="s">
        <v>144</v>
      </c>
      <c r="AG2" s="2" t="s">
        <v>350</v>
      </c>
      <c r="AH2" s="2">
        <v>2010</v>
      </c>
      <c r="AI2" s="2" t="s">
        <v>351</v>
      </c>
      <c r="AJ2" s="2" t="s">
        <v>178</v>
      </c>
      <c r="AK2" s="2">
        <v>2050</v>
      </c>
      <c r="AL2" s="2">
        <v>2600</v>
      </c>
      <c r="AM2" s="2">
        <v>78.85</v>
      </c>
      <c r="BF2" s="2" t="s">
        <v>152</v>
      </c>
      <c r="BG2" s="2" t="s">
        <v>144</v>
      </c>
      <c r="BH2" s="2" t="s">
        <v>352</v>
      </c>
      <c r="BI2" s="2">
        <v>2012</v>
      </c>
      <c r="BJ2" s="2" t="s">
        <v>156</v>
      </c>
      <c r="BK2" s="2" t="s">
        <v>342</v>
      </c>
      <c r="BL2" s="2">
        <v>8.77</v>
      </c>
      <c r="BM2" s="2">
        <v>10</v>
      </c>
      <c r="BN2" s="2">
        <v>87.7</v>
      </c>
      <c r="BO2" s="2" t="s">
        <v>153</v>
      </c>
      <c r="BP2" s="2" t="s">
        <v>144</v>
      </c>
      <c r="BQ2" s="2" t="s">
        <v>353</v>
      </c>
      <c r="BR2" s="2">
        <v>2013</v>
      </c>
      <c r="BS2" s="2" t="s">
        <v>181</v>
      </c>
      <c r="BT2" s="2" t="s">
        <v>178</v>
      </c>
      <c r="BU2" s="2">
        <v>988</v>
      </c>
      <c r="BV2" s="2">
        <v>1200</v>
      </c>
      <c r="BW2" s="2">
        <v>82.33</v>
      </c>
      <c r="FH2" s="5">
        <f aca="true" t="shared" si="0" ref="FH2:FH10">_xlfn.IFERROR(ROUND((AK2/AL2*20),4),0)</f>
        <v>15.7692</v>
      </c>
      <c r="FI2" s="5">
        <f aca="true" t="shared" si="1" ref="FI2:FI10">_xlfn.IFERROR(ROUND((BL2/BM2*50),4),0)</f>
        <v>43.85</v>
      </c>
      <c r="FJ2" s="5">
        <f aca="true" t="shared" si="2" ref="FJ2:FJ10">_xlfn.IFERROR(ROUND((BU2/BV2*20),4),0)</f>
        <v>16.4667</v>
      </c>
      <c r="FK2" s="5">
        <f aca="true" t="shared" si="3" ref="FK2:FK10">_xlfn.IFERROR(ROUND((DE2/DF2*5),4),0)</f>
        <v>0</v>
      </c>
      <c r="FL2" s="5">
        <f aca="true" t="shared" si="4" ref="FL2:FL10">DQ2</f>
        <v>0</v>
      </c>
      <c r="FM2" s="5">
        <f aca="true" t="shared" si="5" ref="FM2:FM10">FH2+FI2+FJ2+FK2+FL2</f>
        <v>76.0859</v>
      </c>
    </row>
    <row r="3" spans="1:169" ht="15">
      <c r="A3" s="2">
        <v>2</v>
      </c>
      <c r="B3" s="2" t="s">
        <v>299</v>
      </c>
      <c r="C3" s="2" t="s">
        <v>300</v>
      </c>
      <c r="D3" s="2" t="s">
        <v>301</v>
      </c>
      <c r="E3" s="2" t="s">
        <v>302</v>
      </c>
      <c r="F3" s="2" t="s">
        <v>303</v>
      </c>
      <c r="G3" s="2" t="s">
        <v>142</v>
      </c>
      <c r="H3" s="2" t="s">
        <v>154</v>
      </c>
      <c r="I3" s="2" t="s">
        <v>147</v>
      </c>
      <c r="J3" s="2" t="s">
        <v>144</v>
      </c>
      <c r="K3" s="2" t="s">
        <v>145</v>
      </c>
      <c r="L3" s="2" t="s">
        <v>146</v>
      </c>
      <c r="M3" s="2" t="s">
        <v>146</v>
      </c>
      <c r="N3" s="2" t="s">
        <v>146</v>
      </c>
      <c r="O3" s="2" t="s">
        <v>147</v>
      </c>
      <c r="P3" s="2" t="s">
        <v>147</v>
      </c>
      <c r="Q3" s="2" t="s">
        <v>304</v>
      </c>
      <c r="R3" s="2" t="s">
        <v>305</v>
      </c>
      <c r="S3" s="2" t="s">
        <v>306</v>
      </c>
      <c r="T3" s="2" t="s">
        <v>307</v>
      </c>
      <c r="U3" s="2" t="s">
        <v>184</v>
      </c>
      <c r="V3" s="2" t="s">
        <v>308</v>
      </c>
      <c r="W3" s="2" t="s">
        <v>309</v>
      </c>
      <c r="X3" s="2" t="s">
        <v>310</v>
      </c>
      <c r="Y3" s="2" t="s">
        <v>306</v>
      </c>
      <c r="Z3" s="2" t="s">
        <v>307</v>
      </c>
      <c r="AA3" s="2" t="s">
        <v>184</v>
      </c>
      <c r="AB3" s="2" t="s">
        <v>308</v>
      </c>
      <c r="AC3" s="2" t="s">
        <v>309</v>
      </c>
      <c r="AD3" s="2" t="s">
        <v>310</v>
      </c>
      <c r="AE3" s="2" t="s">
        <v>150</v>
      </c>
      <c r="AF3" s="2" t="s">
        <v>144</v>
      </c>
      <c r="AG3" s="2" t="s">
        <v>311</v>
      </c>
      <c r="AH3" s="2">
        <v>2010</v>
      </c>
      <c r="AI3" s="2" t="s">
        <v>258</v>
      </c>
      <c r="AJ3" s="2" t="s">
        <v>202</v>
      </c>
      <c r="AK3" s="2">
        <v>1172</v>
      </c>
      <c r="AL3" s="2">
        <v>1450</v>
      </c>
      <c r="AM3" s="2">
        <v>80.83</v>
      </c>
      <c r="BF3" s="2" t="s">
        <v>152</v>
      </c>
      <c r="BG3" s="2" t="s">
        <v>144</v>
      </c>
      <c r="BH3" s="2" t="s">
        <v>312</v>
      </c>
      <c r="BI3" s="2">
        <v>2012</v>
      </c>
      <c r="BJ3" s="2" t="s">
        <v>156</v>
      </c>
      <c r="BK3" s="2" t="s">
        <v>202</v>
      </c>
      <c r="BL3" s="2">
        <v>1623</v>
      </c>
      <c r="BM3" s="2">
        <v>2000</v>
      </c>
      <c r="BN3" s="2">
        <v>81.15</v>
      </c>
      <c r="BO3" s="2" t="s">
        <v>153</v>
      </c>
      <c r="BP3" s="2" t="s">
        <v>144</v>
      </c>
      <c r="BQ3" s="2" t="s">
        <v>313</v>
      </c>
      <c r="BR3" s="2">
        <v>2013</v>
      </c>
      <c r="BS3" s="2" t="s">
        <v>314</v>
      </c>
      <c r="BT3" s="2" t="s">
        <v>315</v>
      </c>
      <c r="BU3" s="2">
        <v>755</v>
      </c>
      <c r="BV3" s="2">
        <v>1000</v>
      </c>
      <c r="BW3" s="2">
        <v>75.5</v>
      </c>
      <c r="FH3" s="5">
        <f t="shared" si="0"/>
        <v>16.1655</v>
      </c>
      <c r="FI3" s="5">
        <f t="shared" si="1"/>
        <v>40.575</v>
      </c>
      <c r="FJ3" s="5">
        <f t="shared" si="2"/>
        <v>15.1</v>
      </c>
      <c r="FK3" s="5">
        <f t="shared" si="3"/>
        <v>0</v>
      </c>
      <c r="FL3" s="5">
        <f t="shared" si="4"/>
        <v>0</v>
      </c>
      <c r="FM3" s="5">
        <f t="shared" si="5"/>
        <v>71.8405</v>
      </c>
    </row>
    <row r="4" spans="1:169" ht="15">
      <c r="A4" s="2">
        <v>3</v>
      </c>
      <c r="B4" s="2" t="s">
        <v>224</v>
      </c>
      <c r="C4" s="2" t="s">
        <v>225</v>
      </c>
      <c r="D4" s="2" t="s">
        <v>226</v>
      </c>
      <c r="E4" s="2" t="s">
        <v>227</v>
      </c>
      <c r="F4" s="2" t="s">
        <v>228</v>
      </c>
      <c r="G4" s="2" t="s">
        <v>142</v>
      </c>
      <c r="H4" s="2" t="s">
        <v>143</v>
      </c>
      <c r="I4" s="2" t="s">
        <v>144</v>
      </c>
      <c r="J4" s="2" t="s">
        <v>144</v>
      </c>
      <c r="K4" s="2" t="s">
        <v>145</v>
      </c>
      <c r="L4" s="2" t="s">
        <v>146</v>
      </c>
      <c r="M4" s="2" t="s">
        <v>146</v>
      </c>
      <c r="N4" s="2" t="s">
        <v>146</v>
      </c>
      <c r="O4" s="2" t="s">
        <v>147</v>
      </c>
      <c r="P4" s="2" t="s">
        <v>147</v>
      </c>
      <c r="Q4" s="2" t="s">
        <v>229</v>
      </c>
      <c r="R4" s="2" t="s">
        <v>230</v>
      </c>
      <c r="S4" s="2" t="s">
        <v>231</v>
      </c>
      <c r="T4" s="2" t="s">
        <v>171</v>
      </c>
      <c r="U4" s="2" t="s">
        <v>171</v>
      </c>
      <c r="V4" s="2" t="s">
        <v>205</v>
      </c>
      <c r="W4" s="2" t="s">
        <v>229</v>
      </c>
      <c r="X4" s="2" t="s">
        <v>232</v>
      </c>
      <c r="Y4" s="2" t="s">
        <v>231</v>
      </c>
      <c r="Z4" s="2" t="s">
        <v>171</v>
      </c>
      <c r="AA4" s="2" t="s">
        <v>171</v>
      </c>
      <c r="AB4" s="2" t="s">
        <v>205</v>
      </c>
      <c r="AC4" s="2" t="s">
        <v>229</v>
      </c>
      <c r="AD4" s="2" t="s">
        <v>232</v>
      </c>
      <c r="AE4" s="2" t="s">
        <v>150</v>
      </c>
      <c r="AF4" s="2" t="s">
        <v>144</v>
      </c>
      <c r="AG4" s="2" t="s">
        <v>233</v>
      </c>
      <c r="AH4" s="2">
        <v>2009</v>
      </c>
      <c r="AI4" s="2" t="s">
        <v>234</v>
      </c>
      <c r="AJ4" s="2" t="s">
        <v>235</v>
      </c>
      <c r="AK4" s="2">
        <v>1956</v>
      </c>
      <c r="AL4" s="2">
        <v>2400</v>
      </c>
      <c r="AM4" s="2">
        <v>81.5</v>
      </c>
      <c r="BF4" s="2" t="s">
        <v>152</v>
      </c>
      <c r="BG4" s="2" t="s">
        <v>144</v>
      </c>
      <c r="BH4" s="2" t="s">
        <v>236</v>
      </c>
      <c r="BI4" s="2">
        <v>2011</v>
      </c>
      <c r="BJ4" s="2" t="s">
        <v>182</v>
      </c>
      <c r="BK4" s="2" t="s">
        <v>235</v>
      </c>
      <c r="BL4" s="2">
        <v>1564</v>
      </c>
      <c r="BM4" s="2">
        <v>2000</v>
      </c>
      <c r="BN4" s="2">
        <v>78.2</v>
      </c>
      <c r="BO4" s="2" t="s">
        <v>153</v>
      </c>
      <c r="BP4" s="2" t="s">
        <v>144</v>
      </c>
      <c r="BQ4" s="2" t="s">
        <v>237</v>
      </c>
      <c r="BR4" s="2">
        <v>2012</v>
      </c>
      <c r="BS4" s="2" t="s">
        <v>208</v>
      </c>
      <c r="BT4" s="2" t="s">
        <v>235</v>
      </c>
      <c r="BU4" s="2">
        <v>945</v>
      </c>
      <c r="BV4" s="2">
        <v>1200</v>
      </c>
      <c r="BW4" s="2">
        <v>78.75</v>
      </c>
      <c r="FH4" s="5">
        <f t="shared" si="0"/>
        <v>16.3</v>
      </c>
      <c r="FI4" s="5">
        <f t="shared" si="1"/>
        <v>39.1</v>
      </c>
      <c r="FJ4" s="5">
        <f t="shared" si="2"/>
        <v>15.75</v>
      </c>
      <c r="FK4" s="5">
        <f t="shared" si="3"/>
        <v>0</v>
      </c>
      <c r="FL4" s="5">
        <f t="shared" si="4"/>
        <v>0</v>
      </c>
      <c r="FM4" s="5">
        <f t="shared" si="5"/>
        <v>71.15</v>
      </c>
    </row>
    <row r="5" spans="1:169" ht="15">
      <c r="A5" s="2">
        <v>4</v>
      </c>
      <c r="B5" s="2" t="s">
        <v>238</v>
      </c>
      <c r="C5" s="2" t="s">
        <v>239</v>
      </c>
      <c r="D5" s="2" t="s">
        <v>240</v>
      </c>
      <c r="E5" s="2" t="s">
        <v>241</v>
      </c>
      <c r="F5" s="2" t="s">
        <v>242</v>
      </c>
      <c r="G5" s="2" t="s">
        <v>166</v>
      </c>
      <c r="H5" s="2" t="s">
        <v>154</v>
      </c>
      <c r="I5" s="2" t="s">
        <v>144</v>
      </c>
      <c r="J5" s="2" t="s">
        <v>144</v>
      </c>
      <c r="K5" s="2" t="s">
        <v>169</v>
      </c>
      <c r="L5" s="2" t="s">
        <v>146</v>
      </c>
      <c r="M5" s="2" t="s">
        <v>146</v>
      </c>
      <c r="N5" s="2" t="s">
        <v>146</v>
      </c>
      <c r="O5" s="2" t="s">
        <v>147</v>
      </c>
      <c r="P5" s="2" t="s">
        <v>147</v>
      </c>
      <c r="Q5" s="2" t="s">
        <v>243</v>
      </c>
      <c r="R5" s="2" t="s">
        <v>244</v>
      </c>
      <c r="S5" s="2" t="s">
        <v>245</v>
      </c>
      <c r="T5" s="2" t="s">
        <v>160</v>
      </c>
      <c r="U5" s="2" t="s">
        <v>161</v>
      </c>
      <c r="V5" s="2" t="s">
        <v>162</v>
      </c>
      <c r="W5" s="2" t="s">
        <v>243</v>
      </c>
      <c r="X5" s="2" t="s">
        <v>244</v>
      </c>
      <c r="Y5" s="2" t="s">
        <v>245</v>
      </c>
      <c r="Z5" s="2" t="s">
        <v>160</v>
      </c>
      <c r="AA5" s="2" t="s">
        <v>161</v>
      </c>
      <c r="AB5" s="2" t="s">
        <v>162</v>
      </c>
      <c r="AC5" s="2" t="s">
        <v>243</v>
      </c>
      <c r="AD5" s="2" t="s">
        <v>244</v>
      </c>
      <c r="AE5" s="2" t="s">
        <v>150</v>
      </c>
      <c r="AF5" s="2" t="s">
        <v>144</v>
      </c>
      <c r="AG5" s="2" t="s">
        <v>246</v>
      </c>
      <c r="AH5" s="2">
        <v>2007</v>
      </c>
      <c r="AI5" s="2" t="s">
        <v>247</v>
      </c>
      <c r="AJ5" s="2" t="s">
        <v>183</v>
      </c>
      <c r="AK5" s="2">
        <v>1641</v>
      </c>
      <c r="AL5" s="2">
        <v>2000</v>
      </c>
      <c r="AM5" s="2">
        <v>82.05</v>
      </c>
      <c r="BF5" s="2" t="s">
        <v>152</v>
      </c>
      <c r="BG5" s="2" t="s">
        <v>144</v>
      </c>
      <c r="BH5" s="2" t="s">
        <v>248</v>
      </c>
      <c r="BI5" s="2">
        <v>2011</v>
      </c>
      <c r="BJ5" s="2" t="s">
        <v>156</v>
      </c>
      <c r="BK5" s="2" t="s">
        <v>249</v>
      </c>
      <c r="BL5" s="2">
        <v>1040</v>
      </c>
      <c r="BM5" s="2">
        <v>1500</v>
      </c>
      <c r="BN5" s="2">
        <v>69.33</v>
      </c>
      <c r="BO5" s="2" t="s">
        <v>153</v>
      </c>
      <c r="BP5" s="2" t="s">
        <v>144</v>
      </c>
      <c r="BQ5" s="2" t="s">
        <v>250</v>
      </c>
      <c r="BR5" s="2">
        <v>2008</v>
      </c>
      <c r="BS5" s="2" t="s">
        <v>251</v>
      </c>
      <c r="BT5" s="2" t="s">
        <v>180</v>
      </c>
      <c r="BU5" s="2">
        <v>940</v>
      </c>
      <c r="BV5" s="2">
        <v>1200</v>
      </c>
      <c r="BW5" s="2">
        <v>78.33</v>
      </c>
      <c r="CY5" s="2" t="s">
        <v>168</v>
      </c>
      <c r="CZ5" s="2" t="s">
        <v>144</v>
      </c>
      <c r="DA5" s="2" t="s">
        <v>252</v>
      </c>
      <c r="DB5" s="2">
        <v>2012</v>
      </c>
      <c r="DC5" s="2" t="s">
        <v>156</v>
      </c>
      <c r="DD5" s="2" t="s">
        <v>253</v>
      </c>
      <c r="DE5" s="2">
        <v>291</v>
      </c>
      <c r="DF5" s="2">
        <v>400</v>
      </c>
      <c r="DG5" s="2">
        <v>72.75</v>
      </c>
      <c r="EB5" s="2" t="s">
        <v>169</v>
      </c>
      <c r="EC5" s="2" t="s">
        <v>254</v>
      </c>
      <c r="ED5" s="2" t="s">
        <v>255</v>
      </c>
      <c r="EE5" s="2" t="s">
        <v>256</v>
      </c>
      <c r="EF5" s="2" t="s">
        <v>257</v>
      </c>
      <c r="FH5" s="5">
        <f t="shared" si="0"/>
        <v>16.41</v>
      </c>
      <c r="FI5" s="5">
        <f t="shared" si="1"/>
        <v>34.6667</v>
      </c>
      <c r="FJ5" s="5">
        <f t="shared" si="2"/>
        <v>15.6667</v>
      </c>
      <c r="FK5" s="5">
        <f t="shared" si="3"/>
        <v>3.6375</v>
      </c>
      <c r="FL5" s="5">
        <f t="shared" si="4"/>
        <v>0</v>
      </c>
      <c r="FM5" s="5">
        <f t="shared" si="5"/>
        <v>70.38090000000001</v>
      </c>
    </row>
    <row r="6" spans="1:169" ht="15">
      <c r="A6" s="2">
        <v>5</v>
      </c>
      <c r="B6" s="2" t="s">
        <v>354</v>
      </c>
      <c r="C6" s="2" t="s">
        <v>355</v>
      </c>
      <c r="D6" s="2" t="s">
        <v>356</v>
      </c>
      <c r="E6" s="2" t="s">
        <v>357</v>
      </c>
      <c r="F6" s="2" t="s">
        <v>358</v>
      </c>
      <c r="G6" s="2" t="s">
        <v>142</v>
      </c>
      <c r="H6" s="2" t="s">
        <v>154</v>
      </c>
      <c r="I6" s="2" t="s">
        <v>144</v>
      </c>
      <c r="J6" s="2" t="s">
        <v>144</v>
      </c>
      <c r="K6" s="2" t="s">
        <v>145</v>
      </c>
      <c r="L6" s="2" t="s">
        <v>146</v>
      </c>
      <c r="M6" s="2" t="s">
        <v>146</v>
      </c>
      <c r="N6" s="2" t="s">
        <v>146</v>
      </c>
      <c r="O6" s="2" t="s">
        <v>147</v>
      </c>
      <c r="P6" s="2" t="s">
        <v>147</v>
      </c>
      <c r="Q6" s="2" t="s">
        <v>359</v>
      </c>
      <c r="R6" s="2" t="s">
        <v>360</v>
      </c>
      <c r="S6" s="2" t="s">
        <v>361</v>
      </c>
      <c r="T6" s="2" t="s">
        <v>179</v>
      </c>
      <c r="U6" s="2" t="s">
        <v>179</v>
      </c>
      <c r="V6" s="2" t="s">
        <v>206</v>
      </c>
      <c r="W6" s="2" t="s">
        <v>359</v>
      </c>
      <c r="X6" s="2" t="s">
        <v>360</v>
      </c>
      <c r="Y6" s="2" t="s">
        <v>361</v>
      </c>
      <c r="Z6" s="2" t="s">
        <v>179</v>
      </c>
      <c r="AA6" s="2" t="s">
        <v>179</v>
      </c>
      <c r="AB6" s="2" t="s">
        <v>206</v>
      </c>
      <c r="AC6" s="2" t="s">
        <v>359</v>
      </c>
      <c r="AD6" s="2" t="s">
        <v>360</v>
      </c>
      <c r="AE6" s="2" t="s">
        <v>150</v>
      </c>
      <c r="AF6" s="2" t="s">
        <v>144</v>
      </c>
      <c r="AG6" s="2" t="s">
        <v>362</v>
      </c>
      <c r="AH6" s="2">
        <v>2009</v>
      </c>
      <c r="AI6" s="2" t="s">
        <v>363</v>
      </c>
      <c r="AJ6" s="2" t="s">
        <v>158</v>
      </c>
      <c r="AK6" s="2">
        <v>1642</v>
      </c>
      <c r="AL6" s="2">
        <v>2000</v>
      </c>
      <c r="AM6" s="2">
        <v>82.1</v>
      </c>
      <c r="BF6" s="2" t="s">
        <v>152</v>
      </c>
      <c r="BG6" s="2" t="s">
        <v>144</v>
      </c>
      <c r="BH6" s="2" t="s">
        <v>364</v>
      </c>
      <c r="BI6" s="2">
        <v>2013</v>
      </c>
      <c r="BJ6" s="2" t="s">
        <v>207</v>
      </c>
      <c r="BK6" s="2" t="s">
        <v>365</v>
      </c>
      <c r="BL6" s="2">
        <v>1552</v>
      </c>
      <c r="BM6" s="2">
        <v>2000</v>
      </c>
      <c r="BN6" s="2">
        <v>77.6</v>
      </c>
      <c r="BO6" s="2" t="s">
        <v>153</v>
      </c>
      <c r="BP6" s="2" t="s">
        <v>144</v>
      </c>
      <c r="BQ6" s="2" t="s">
        <v>366</v>
      </c>
      <c r="BR6" s="2">
        <v>2010</v>
      </c>
      <c r="BS6" s="2" t="s">
        <v>367</v>
      </c>
      <c r="BT6" s="2" t="s">
        <v>158</v>
      </c>
      <c r="BU6" s="2">
        <v>824</v>
      </c>
      <c r="BV6" s="2">
        <v>1100</v>
      </c>
      <c r="BW6" s="2">
        <v>74.91</v>
      </c>
      <c r="FH6" s="5">
        <f t="shared" si="0"/>
        <v>16.42</v>
      </c>
      <c r="FI6" s="5">
        <f t="shared" si="1"/>
        <v>38.8</v>
      </c>
      <c r="FJ6" s="5">
        <f t="shared" si="2"/>
        <v>14.9818</v>
      </c>
      <c r="FK6" s="5">
        <f t="shared" si="3"/>
        <v>0</v>
      </c>
      <c r="FL6" s="5">
        <f t="shared" si="4"/>
        <v>0</v>
      </c>
      <c r="FM6" s="5">
        <f t="shared" si="5"/>
        <v>70.20179999999999</v>
      </c>
    </row>
    <row r="7" spans="1:169" ht="15">
      <c r="A7" s="2">
        <v>6</v>
      </c>
      <c r="B7" s="2" t="s">
        <v>209</v>
      </c>
      <c r="C7" s="2" t="s">
        <v>200</v>
      </c>
      <c r="D7" s="2" t="s">
        <v>210</v>
      </c>
      <c r="E7" s="2" t="s">
        <v>211</v>
      </c>
      <c r="F7" s="2" t="s">
        <v>212</v>
      </c>
      <c r="G7" s="2" t="s">
        <v>142</v>
      </c>
      <c r="H7" s="2" t="s">
        <v>154</v>
      </c>
      <c r="I7" s="2" t="s">
        <v>144</v>
      </c>
      <c r="J7" s="2" t="s">
        <v>144</v>
      </c>
      <c r="K7" s="2" t="s">
        <v>145</v>
      </c>
      <c r="L7" s="2" t="s">
        <v>146</v>
      </c>
      <c r="M7" s="2" t="s">
        <v>146</v>
      </c>
      <c r="N7" s="2" t="s">
        <v>146</v>
      </c>
      <c r="O7" s="2" t="s">
        <v>147</v>
      </c>
      <c r="P7" s="2" t="s">
        <v>147</v>
      </c>
      <c r="Q7" s="2" t="s">
        <v>213</v>
      </c>
      <c r="R7" s="2" t="s">
        <v>214</v>
      </c>
      <c r="S7" s="2" t="s">
        <v>215</v>
      </c>
      <c r="T7" s="2" t="s">
        <v>216</v>
      </c>
      <c r="U7" s="2" t="s">
        <v>167</v>
      </c>
      <c r="V7" s="2" t="s">
        <v>177</v>
      </c>
      <c r="W7" s="2" t="s">
        <v>213</v>
      </c>
      <c r="X7" s="2" t="s">
        <v>217</v>
      </c>
      <c r="Y7" s="2" t="s">
        <v>215</v>
      </c>
      <c r="Z7" s="2" t="s">
        <v>216</v>
      </c>
      <c r="AA7" s="2" t="s">
        <v>167</v>
      </c>
      <c r="AB7" s="2" t="s">
        <v>177</v>
      </c>
      <c r="AC7" s="2" t="s">
        <v>213</v>
      </c>
      <c r="AD7" s="2" t="s">
        <v>217</v>
      </c>
      <c r="AE7" s="2" t="s">
        <v>150</v>
      </c>
      <c r="AF7" s="2" t="s">
        <v>144</v>
      </c>
      <c r="AG7" s="2" t="s">
        <v>218</v>
      </c>
      <c r="AH7" s="2">
        <v>2010</v>
      </c>
      <c r="AI7" s="2" t="s">
        <v>219</v>
      </c>
      <c r="AJ7" s="2" t="s">
        <v>163</v>
      </c>
      <c r="AK7" s="2">
        <v>1721</v>
      </c>
      <c r="AL7" s="2">
        <v>2000</v>
      </c>
      <c r="AM7" s="2">
        <v>86.05</v>
      </c>
      <c r="BF7" s="2" t="s">
        <v>152</v>
      </c>
      <c r="BG7" s="2" t="s">
        <v>144</v>
      </c>
      <c r="BH7" s="2" t="s">
        <v>220</v>
      </c>
      <c r="BI7" s="2">
        <v>2012</v>
      </c>
      <c r="BJ7" s="2" t="s">
        <v>156</v>
      </c>
      <c r="BK7" s="2" t="s">
        <v>164</v>
      </c>
      <c r="BL7" s="2">
        <v>1512</v>
      </c>
      <c r="BM7" s="2">
        <v>2000</v>
      </c>
      <c r="BN7" s="2">
        <v>75.6</v>
      </c>
      <c r="BO7" s="2" t="s">
        <v>153</v>
      </c>
      <c r="BP7" s="2" t="s">
        <v>144</v>
      </c>
      <c r="BQ7" s="2" t="s">
        <v>221</v>
      </c>
      <c r="BR7" s="2">
        <v>2013</v>
      </c>
      <c r="BS7" s="2" t="s">
        <v>222</v>
      </c>
      <c r="BT7" s="2" t="s">
        <v>163</v>
      </c>
      <c r="BU7" s="2">
        <v>820</v>
      </c>
      <c r="BV7" s="2">
        <v>1100</v>
      </c>
      <c r="BW7" s="2">
        <v>74.55</v>
      </c>
      <c r="FH7" s="5">
        <f t="shared" si="0"/>
        <v>17.21</v>
      </c>
      <c r="FI7" s="5">
        <f t="shared" si="1"/>
        <v>37.8</v>
      </c>
      <c r="FJ7" s="5">
        <f t="shared" si="2"/>
        <v>14.9091</v>
      </c>
      <c r="FK7" s="5">
        <f t="shared" si="3"/>
        <v>0</v>
      </c>
      <c r="FL7" s="5">
        <f t="shared" si="4"/>
        <v>0</v>
      </c>
      <c r="FM7" s="5">
        <f t="shared" si="5"/>
        <v>69.9191</v>
      </c>
    </row>
    <row r="8" spans="1:169" ht="15">
      <c r="A8" s="2">
        <v>7</v>
      </c>
      <c r="B8" s="2" t="s">
        <v>330</v>
      </c>
      <c r="C8" s="2" t="s">
        <v>331</v>
      </c>
      <c r="D8" s="2" t="s">
        <v>332</v>
      </c>
      <c r="E8" s="2" t="s">
        <v>333</v>
      </c>
      <c r="F8" s="2" t="s">
        <v>334</v>
      </c>
      <c r="G8" s="2" t="s">
        <v>166</v>
      </c>
      <c r="H8" s="2" t="s">
        <v>154</v>
      </c>
      <c r="I8" s="2" t="s">
        <v>144</v>
      </c>
      <c r="J8" s="2" t="s">
        <v>144</v>
      </c>
      <c r="K8" s="2" t="s">
        <v>145</v>
      </c>
      <c r="L8" s="2" t="s">
        <v>146</v>
      </c>
      <c r="M8" s="2" t="s">
        <v>146</v>
      </c>
      <c r="N8" s="2" t="s">
        <v>146</v>
      </c>
      <c r="O8" s="2" t="s">
        <v>147</v>
      </c>
      <c r="P8" s="2" t="s">
        <v>147</v>
      </c>
      <c r="Q8" s="2" t="s">
        <v>335</v>
      </c>
      <c r="R8" s="2" t="s">
        <v>336</v>
      </c>
      <c r="S8" s="2" t="s">
        <v>337</v>
      </c>
      <c r="T8" s="2" t="s">
        <v>173</v>
      </c>
      <c r="U8" s="2" t="s">
        <v>173</v>
      </c>
      <c r="V8" s="2" t="s">
        <v>174</v>
      </c>
      <c r="W8" s="2" t="s">
        <v>335</v>
      </c>
      <c r="X8" s="2" t="s">
        <v>338</v>
      </c>
      <c r="Y8" s="2" t="s">
        <v>337</v>
      </c>
      <c r="Z8" s="2" t="s">
        <v>173</v>
      </c>
      <c r="AA8" s="2" t="s">
        <v>173</v>
      </c>
      <c r="AB8" s="2" t="s">
        <v>174</v>
      </c>
      <c r="AC8" s="2" t="s">
        <v>335</v>
      </c>
      <c r="AD8" s="2" t="s">
        <v>338</v>
      </c>
      <c r="AE8" s="2" t="s">
        <v>150</v>
      </c>
      <c r="AF8" s="2" t="s">
        <v>144</v>
      </c>
      <c r="AG8" s="2" t="s">
        <v>339</v>
      </c>
      <c r="AH8" s="2">
        <v>2009</v>
      </c>
      <c r="AI8" s="2" t="s">
        <v>340</v>
      </c>
      <c r="AJ8" s="2" t="s">
        <v>178</v>
      </c>
      <c r="AK8" s="2">
        <v>1758</v>
      </c>
      <c r="AL8" s="2">
        <v>2600</v>
      </c>
      <c r="AM8" s="2">
        <v>67.62</v>
      </c>
      <c r="BF8" s="2" t="s">
        <v>152</v>
      </c>
      <c r="BG8" s="2" t="s">
        <v>144</v>
      </c>
      <c r="BH8" s="2" t="s">
        <v>341</v>
      </c>
      <c r="BI8" s="2">
        <v>2011</v>
      </c>
      <c r="BJ8" s="2" t="s">
        <v>156</v>
      </c>
      <c r="BK8" s="2" t="s">
        <v>342</v>
      </c>
      <c r="BL8" s="2">
        <v>8.25</v>
      </c>
      <c r="BM8" s="2">
        <v>10</v>
      </c>
      <c r="BN8" s="2">
        <v>82.5</v>
      </c>
      <c r="BO8" s="2" t="s">
        <v>153</v>
      </c>
      <c r="BP8" s="2" t="s">
        <v>144</v>
      </c>
      <c r="BQ8" s="2" t="s">
        <v>343</v>
      </c>
      <c r="BR8" s="2">
        <v>2013</v>
      </c>
      <c r="BS8" s="2" t="s">
        <v>275</v>
      </c>
      <c r="BT8" s="2" t="s">
        <v>180</v>
      </c>
      <c r="BU8" s="2">
        <v>906</v>
      </c>
      <c r="BV8" s="2">
        <v>1200</v>
      </c>
      <c r="BW8" s="2">
        <v>75.5</v>
      </c>
      <c r="FH8" s="5">
        <f t="shared" si="0"/>
        <v>13.5231</v>
      </c>
      <c r="FI8" s="5">
        <f t="shared" si="1"/>
        <v>41.25</v>
      </c>
      <c r="FJ8" s="5">
        <f t="shared" si="2"/>
        <v>15.1</v>
      </c>
      <c r="FK8" s="5">
        <f t="shared" si="3"/>
        <v>0</v>
      </c>
      <c r="FL8" s="5">
        <f t="shared" si="4"/>
        <v>0</v>
      </c>
      <c r="FM8" s="5">
        <f t="shared" si="5"/>
        <v>69.8731</v>
      </c>
    </row>
    <row r="9" spans="1:169" ht="15">
      <c r="A9" s="2">
        <v>8</v>
      </c>
      <c r="B9" s="2" t="s">
        <v>317</v>
      </c>
      <c r="C9" s="2" t="s">
        <v>318</v>
      </c>
      <c r="D9" s="2" t="s">
        <v>278</v>
      </c>
      <c r="E9" s="2" t="s">
        <v>204</v>
      </c>
      <c r="F9" s="2" t="s">
        <v>319</v>
      </c>
      <c r="G9" s="2" t="s">
        <v>142</v>
      </c>
      <c r="H9" s="2" t="s">
        <v>143</v>
      </c>
      <c r="I9" s="2" t="s">
        <v>144</v>
      </c>
      <c r="J9" s="2" t="s">
        <v>144</v>
      </c>
      <c r="K9" s="2" t="s">
        <v>145</v>
      </c>
      <c r="L9" s="2" t="s">
        <v>146</v>
      </c>
      <c r="M9" s="2" t="s">
        <v>146</v>
      </c>
      <c r="N9" s="2" t="s">
        <v>146</v>
      </c>
      <c r="O9" s="2" t="s">
        <v>147</v>
      </c>
      <c r="P9" s="2" t="s">
        <v>147</v>
      </c>
      <c r="Q9" s="2" t="s">
        <v>320</v>
      </c>
      <c r="R9" s="2" t="s">
        <v>321</v>
      </c>
      <c r="S9" s="2" t="s">
        <v>322</v>
      </c>
      <c r="T9" s="2" t="s">
        <v>316</v>
      </c>
      <c r="U9" s="2" t="s">
        <v>316</v>
      </c>
      <c r="V9" s="2" t="s">
        <v>323</v>
      </c>
      <c r="W9" s="2" t="s">
        <v>320</v>
      </c>
      <c r="X9" s="2" t="s">
        <v>324</v>
      </c>
      <c r="Y9" s="2" t="s">
        <v>322</v>
      </c>
      <c r="Z9" s="2" t="s">
        <v>316</v>
      </c>
      <c r="AA9" s="2" t="s">
        <v>316</v>
      </c>
      <c r="AB9" s="2" t="s">
        <v>323</v>
      </c>
      <c r="AC9" s="2" t="s">
        <v>320</v>
      </c>
      <c r="AD9" s="2" t="s">
        <v>324</v>
      </c>
      <c r="AE9" s="2" t="s">
        <v>150</v>
      </c>
      <c r="AF9" s="2" t="s">
        <v>144</v>
      </c>
      <c r="AG9" s="2" t="s">
        <v>325</v>
      </c>
      <c r="AH9" s="2">
        <v>2009</v>
      </c>
      <c r="AI9" s="2" t="s">
        <v>326</v>
      </c>
      <c r="AJ9" s="2" t="s">
        <v>201</v>
      </c>
      <c r="AK9" s="2">
        <v>1781</v>
      </c>
      <c r="AL9" s="2">
        <v>2400</v>
      </c>
      <c r="AM9" s="2">
        <v>74.21</v>
      </c>
      <c r="BF9" s="2" t="s">
        <v>152</v>
      </c>
      <c r="BG9" s="2" t="s">
        <v>144</v>
      </c>
      <c r="BH9" s="2" t="s">
        <v>327</v>
      </c>
      <c r="BI9" s="2">
        <v>2011</v>
      </c>
      <c r="BJ9" s="2" t="s">
        <v>156</v>
      </c>
      <c r="BK9" s="2" t="s">
        <v>201</v>
      </c>
      <c r="BL9" s="2">
        <v>1327</v>
      </c>
      <c r="BM9" s="2">
        <v>1675</v>
      </c>
      <c r="BN9" s="2">
        <v>79.22</v>
      </c>
      <c r="BO9" s="2" t="s">
        <v>153</v>
      </c>
      <c r="BP9" s="2" t="s">
        <v>144</v>
      </c>
      <c r="BQ9" s="2" t="s">
        <v>328</v>
      </c>
      <c r="BR9" s="2">
        <v>2012</v>
      </c>
      <c r="BS9" s="2" t="s">
        <v>329</v>
      </c>
      <c r="BT9" s="2" t="s">
        <v>201</v>
      </c>
      <c r="BU9" s="2">
        <v>759</v>
      </c>
      <c r="BV9" s="2">
        <v>1000</v>
      </c>
      <c r="BW9" s="2">
        <v>75.9</v>
      </c>
      <c r="FH9" s="5">
        <f t="shared" si="0"/>
        <v>14.8417</v>
      </c>
      <c r="FI9" s="5">
        <f t="shared" si="1"/>
        <v>39.6119</v>
      </c>
      <c r="FJ9" s="5">
        <f t="shared" si="2"/>
        <v>15.18</v>
      </c>
      <c r="FK9" s="5">
        <f t="shared" si="3"/>
        <v>0</v>
      </c>
      <c r="FL9" s="5">
        <f t="shared" si="4"/>
        <v>0</v>
      </c>
      <c r="FM9" s="5">
        <f t="shared" si="5"/>
        <v>69.6336</v>
      </c>
    </row>
    <row r="10" spans="1:169" ht="15">
      <c r="A10" s="2">
        <v>9</v>
      </c>
      <c r="B10" s="2" t="s">
        <v>185</v>
      </c>
      <c r="C10" s="2" t="s">
        <v>186</v>
      </c>
      <c r="D10" s="2" t="s">
        <v>187</v>
      </c>
      <c r="E10" s="2" t="s">
        <v>188</v>
      </c>
      <c r="F10" s="2" t="s">
        <v>189</v>
      </c>
      <c r="G10" s="2" t="s">
        <v>142</v>
      </c>
      <c r="H10" s="2" t="s">
        <v>154</v>
      </c>
      <c r="I10" s="2" t="s">
        <v>144</v>
      </c>
      <c r="J10" s="2" t="s">
        <v>144</v>
      </c>
      <c r="K10" s="2" t="s">
        <v>169</v>
      </c>
      <c r="L10" s="2" t="s">
        <v>146</v>
      </c>
      <c r="M10" s="2" t="s">
        <v>146</v>
      </c>
      <c r="N10" s="2" t="s">
        <v>146</v>
      </c>
      <c r="O10" s="2" t="s">
        <v>147</v>
      </c>
      <c r="P10" s="2" t="s">
        <v>147</v>
      </c>
      <c r="Q10" s="2" t="s">
        <v>190</v>
      </c>
      <c r="R10" s="2" t="s">
        <v>191</v>
      </c>
      <c r="S10" s="2" t="s">
        <v>192</v>
      </c>
      <c r="T10" s="2" t="s">
        <v>148</v>
      </c>
      <c r="U10" s="2" t="s">
        <v>148</v>
      </c>
      <c r="V10" s="2" t="s">
        <v>149</v>
      </c>
      <c r="W10" s="2" t="s">
        <v>190</v>
      </c>
      <c r="X10" s="2" t="s">
        <v>193</v>
      </c>
      <c r="Y10" s="2" t="s">
        <v>192</v>
      </c>
      <c r="Z10" s="2" t="s">
        <v>148</v>
      </c>
      <c r="AA10" s="2" t="s">
        <v>148</v>
      </c>
      <c r="AB10" s="2" t="s">
        <v>149</v>
      </c>
      <c r="AC10" s="2" t="s">
        <v>190</v>
      </c>
      <c r="AD10" s="2" t="s">
        <v>193</v>
      </c>
      <c r="AE10" s="2" t="s">
        <v>150</v>
      </c>
      <c r="AF10" s="2" t="s">
        <v>144</v>
      </c>
      <c r="AG10" s="2" t="s">
        <v>194</v>
      </c>
      <c r="AH10" s="2">
        <v>2010</v>
      </c>
      <c r="AI10" s="2" t="s">
        <v>195</v>
      </c>
      <c r="AJ10" s="2" t="s">
        <v>164</v>
      </c>
      <c r="AK10" s="2">
        <v>2019</v>
      </c>
      <c r="AL10" s="2">
        <v>2600</v>
      </c>
      <c r="AM10" s="2">
        <v>77.65</v>
      </c>
      <c r="BF10" s="2" t="s">
        <v>152</v>
      </c>
      <c r="BG10" s="2" t="s">
        <v>144</v>
      </c>
      <c r="BH10" s="2" t="s">
        <v>194</v>
      </c>
      <c r="BI10" s="2">
        <v>2012</v>
      </c>
      <c r="BJ10" s="2" t="s">
        <v>196</v>
      </c>
      <c r="BK10" s="2" t="s">
        <v>164</v>
      </c>
      <c r="BL10" s="2">
        <v>1511</v>
      </c>
      <c r="BM10" s="2">
        <v>2000</v>
      </c>
      <c r="BN10" s="2">
        <v>75.55</v>
      </c>
      <c r="BO10" s="2" t="s">
        <v>153</v>
      </c>
      <c r="BP10" s="2" t="s">
        <v>144</v>
      </c>
      <c r="BQ10" s="2" t="s">
        <v>194</v>
      </c>
      <c r="BR10" s="2">
        <v>2013</v>
      </c>
      <c r="BS10" s="2" t="s">
        <v>170</v>
      </c>
      <c r="BT10" s="2" t="s">
        <v>164</v>
      </c>
      <c r="BU10" s="2">
        <v>967</v>
      </c>
      <c r="BV10" s="2">
        <v>1200</v>
      </c>
      <c r="BW10" s="2">
        <v>80.58</v>
      </c>
      <c r="EB10" s="2" t="s">
        <v>169</v>
      </c>
      <c r="EC10" s="2" t="s">
        <v>197</v>
      </c>
      <c r="ED10" s="2" t="s">
        <v>197</v>
      </c>
      <c r="EE10" s="2" t="s">
        <v>198</v>
      </c>
      <c r="EF10" s="2" t="s">
        <v>199</v>
      </c>
      <c r="FH10" s="5">
        <f t="shared" si="0"/>
        <v>15.5308</v>
      </c>
      <c r="FI10" s="5">
        <f t="shared" si="1"/>
        <v>37.775</v>
      </c>
      <c r="FJ10" s="5">
        <f t="shared" si="2"/>
        <v>16.1167</v>
      </c>
      <c r="FK10" s="5">
        <f t="shared" si="3"/>
        <v>0</v>
      </c>
      <c r="FL10" s="5">
        <f t="shared" si="4"/>
        <v>0</v>
      </c>
      <c r="FM10" s="5">
        <f t="shared" si="5"/>
        <v>69.4225</v>
      </c>
    </row>
    <row r="11" spans="164:169" s="3" customFormat="1" ht="15">
      <c r="FH11" s="6"/>
      <c r="FI11" s="6"/>
      <c r="FJ11" s="6"/>
      <c r="FK11" s="6"/>
      <c r="FL11" s="6"/>
      <c r="FM11" s="6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4"/>
  <sheetViews>
    <sheetView zoomScalePageLayoutView="0" workbookViewId="0" topLeftCell="FD1">
      <selection activeCell="FN8" sqref="FN8"/>
    </sheetView>
  </sheetViews>
  <sheetFormatPr defaultColWidth="9.140625" defaultRowHeight="15"/>
  <cols>
    <col min="1" max="1" width="6.7109375" style="2" customWidth="1"/>
    <col min="2" max="2" width="19.7109375" style="2" bestFit="1" customWidth="1"/>
    <col min="3" max="3" width="26.00390625" style="2" bestFit="1" customWidth="1"/>
    <col min="4" max="4" width="27.57421875" style="2" bestFit="1" customWidth="1"/>
    <col min="5" max="5" width="27.14062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6" width="13.140625" style="2" bestFit="1" customWidth="1"/>
    <col min="17" max="17" width="23.421875" style="2" bestFit="1" customWidth="1"/>
    <col min="18" max="18" width="34.421875" style="2" bestFit="1" customWidth="1"/>
    <col min="19" max="19" width="110.7109375" style="2" bestFit="1" customWidth="1"/>
    <col min="20" max="20" width="49.28125" style="2" bestFit="1" customWidth="1"/>
    <col min="21" max="21" width="17.57421875" style="2" bestFit="1" customWidth="1"/>
    <col min="22" max="22" width="10.57421875" style="2" bestFit="1" customWidth="1"/>
    <col min="23" max="23" width="30.00390625" style="2" bestFit="1" customWidth="1"/>
    <col min="24" max="24" width="38.140625" style="2" bestFit="1" customWidth="1"/>
    <col min="25" max="25" width="115.7109375" style="2" bestFit="1" customWidth="1"/>
    <col min="26" max="26" width="49.28125" style="2" bestFit="1" customWidth="1"/>
    <col min="27" max="27" width="17.57421875" style="2" bestFit="1" customWidth="1"/>
    <col min="28" max="28" width="10.57421875" style="2" bestFit="1" customWidth="1"/>
    <col min="29" max="29" width="30.00390625" style="2" bestFit="1" customWidth="1"/>
    <col min="30" max="30" width="38.140625" style="2" bestFit="1" customWidth="1"/>
    <col min="31" max="31" width="23.8515625" style="2" bestFit="1" customWidth="1"/>
    <col min="32" max="32" width="27.7109375" style="2" bestFit="1" customWidth="1"/>
    <col min="33" max="33" width="27.421875" style="2" bestFit="1" customWidth="1"/>
    <col min="34" max="34" width="23.00390625" style="2" bestFit="1" customWidth="1"/>
    <col min="35" max="35" width="138.28125" style="2" bestFit="1" customWidth="1"/>
    <col min="36" max="36" width="51.14062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53.8515625" style="2" bestFit="1" customWidth="1"/>
    <col min="61" max="61" width="27.421875" style="2" bestFit="1" customWidth="1"/>
    <col min="62" max="62" width="255.7109375" style="2" bestFit="1" customWidth="1"/>
    <col min="63" max="63" width="64.5742187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27.8515625" style="2" bestFit="1" customWidth="1"/>
    <col min="70" max="70" width="17.28125" style="2" bestFit="1" customWidth="1"/>
    <col min="71" max="71" width="94.28125" style="2" customWidth="1"/>
    <col min="72" max="72" width="46.003906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23.28125" style="2" bestFit="1" customWidth="1"/>
    <col min="106" max="106" width="18.7109375" style="2" bestFit="1" customWidth="1"/>
    <col min="107" max="107" width="117.140625" style="2" bestFit="1" customWidth="1"/>
    <col min="108" max="108" width="58.14062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8.140625" style="2" bestFit="1" customWidth="1"/>
    <col min="123" max="123" width="17.57421875" style="2" bestFit="1" customWidth="1"/>
    <col min="124" max="124" width="93.00390625" style="2" bestFit="1" customWidth="1"/>
    <col min="125" max="125" width="26.14062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4" width="18.7109375" style="2" bestFit="1" customWidth="1"/>
    <col min="135" max="135" width="39.57421875" style="2" bestFit="1" customWidth="1"/>
    <col min="136" max="136" width="12.421875" style="2" bestFit="1" customWidth="1"/>
    <col min="137" max="137" width="14.00390625" style="2" bestFit="1" customWidth="1"/>
    <col min="138" max="138" width="42.421875" style="2" bestFit="1" customWidth="1"/>
    <col min="139" max="139" width="35.28125" style="2" bestFit="1" customWidth="1"/>
    <col min="140" max="140" width="14.8515625" style="2" bestFit="1" customWidth="1"/>
    <col min="141" max="141" width="12.421875" style="2" bestFit="1" customWidth="1"/>
    <col min="142" max="142" width="20.421875" style="2" bestFit="1" customWidth="1"/>
    <col min="143" max="143" width="15.421875" style="2" bestFit="1" customWidth="1"/>
    <col min="144" max="144" width="30.00390625" style="2" bestFit="1" customWidth="1"/>
    <col min="145" max="145" width="53.00390625" style="2" bestFit="1" customWidth="1"/>
    <col min="146" max="146" width="12.421875" style="2" bestFit="1" customWidth="1"/>
    <col min="147" max="147" width="15.8515625" style="2" bestFit="1" customWidth="1"/>
    <col min="148" max="148" width="17.57421875" style="2" bestFit="1" customWidth="1"/>
    <col min="149" max="149" width="16.28125" style="2" bestFit="1" customWidth="1"/>
    <col min="150" max="150" width="22.7109375" style="2" bestFit="1" customWidth="1"/>
    <col min="151" max="151" width="12.421875" style="2" bestFit="1" customWidth="1"/>
    <col min="152" max="152" width="13.28125" style="2" bestFit="1" customWidth="1"/>
    <col min="153" max="153" width="9.8515625" style="2" bestFit="1" customWidth="1"/>
    <col min="154" max="154" width="17.8515625" style="2" bestFit="1" customWidth="1"/>
    <col min="155" max="155" width="8.28125" style="2" bestFit="1" customWidth="1"/>
    <col min="156" max="156" width="16.140625" style="2" bestFit="1" customWidth="1"/>
    <col min="157" max="157" width="12.421875" style="2" bestFit="1" customWidth="1"/>
    <col min="158" max="158" width="13.140625" style="2" bestFit="1" customWidth="1"/>
    <col min="159" max="159" width="124.57421875" style="2" bestFit="1" customWidth="1"/>
    <col min="160" max="160" width="35.003906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8" width="9.140625" style="5" customWidth="1"/>
    <col min="169" max="169" width="10.7109375" style="5" customWidth="1"/>
    <col min="170" max="16384" width="9.140625" style="2" customWidth="1"/>
  </cols>
  <sheetData>
    <row r="1" spans="1:169" s="1" customFormat="1" ht="90">
      <c r="A1" s="1" t="s">
        <v>374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4" t="s">
        <v>368</v>
      </c>
      <c r="FI1" s="4" t="s">
        <v>369</v>
      </c>
      <c r="FJ1" s="4" t="s">
        <v>370</v>
      </c>
      <c r="FK1" s="4" t="s">
        <v>371</v>
      </c>
      <c r="FL1" s="4" t="s">
        <v>372</v>
      </c>
      <c r="FM1" s="4" t="s">
        <v>373</v>
      </c>
    </row>
    <row r="2" spans="1:169" ht="26.25" customHeight="1">
      <c r="A2" s="2">
        <v>1</v>
      </c>
      <c r="B2" s="2" t="s">
        <v>260</v>
      </c>
      <c r="C2" s="2" t="s">
        <v>261</v>
      </c>
      <c r="D2" s="2" t="s">
        <v>262</v>
      </c>
      <c r="E2" s="2" t="s">
        <v>263</v>
      </c>
      <c r="F2" s="2" t="s">
        <v>264</v>
      </c>
      <c r="G2" s="2" t="s">
        <v>142</v>
      </c>
      <c r="H2" s="2" t="s">
        <v>154</v>
      </c>
      <c r="I2" s="2" t="s">
        <v>144</v>
      </c>
      <c r="J2" s="2" t="s">
        <v>144</v>
      </c>
      <c r="K2" s="2" t="s">
        <v>175</v>
      </c>
      <c r="L2" s="2" t="s">
        <v>146</v>
      </c>
      <c r="M2" s="2" t="s">
        <v>146</v>
      </c>
      <c r="N2" s="2" t="s">
        <v>146</v>
      </c>
      <c r="O2" s="2" t="s">
        <v>147</v>
      </c>
      <c r="P2" s="2" t="s">
        <v>144</v>
      </c>
      <c r="Q2" s="2" t="s">
        <v>265</v>
      </c>
      <c r="R2" s="2" t="s">
        <v>266</v>
      </c>
      <c r="S2" s="2" t="s">
        <v>267</v>
      </c>
      <c r="T2" s="2" t="s">
        <v>148</v>
      </c>
      <c r="U2" s="2" t="s">
        <v>148</v>
      </c>
      <c r="V2" s="2" t="s">
        <v>149</v>
      </c>
      <c r="W2" s="2" t="s">
        <v>265</v>
      </c>
      <c r="X2" s="2" t="s">
        <v>268</v>
      </c>
      <c r="Y2" s="2" t="s">
        <v>267</v>
      </c>
      <c r="Z2" s="2" t="s">
        <v>148</v>
      </c>
      <c r="AA2" s="2" t="s">
        <v>148</v>
      </c>
      <c r="AB2" s="2" t="s">
        <v>149</v>
      </c>
      <c r="AC2" s="2" t="s">
        <v>265</v>
      </c>
      <c r="AD2" s="2" t="s">
        <v>268</v>
      </c>
      <c r="AE2" s="2" t="s">
        <v>150</v>
      </c>
      <c r="AF2" s="2" t="s">
        <v>144</v>
      </c>
      <c r="AG2" s="2" t="s">
        <v>269</v>
      </c>
      <c r="AH2" s="2">
        <v>2008</v>
      </c>
      <c r="AI2" s="2" t="s">
        <v>270</v>
      </c>
      <c r="AJ2" s="2" t="s">
        <v>235</v>
      </c>
      <c r="AK2" s="2">
        <v>1323</v>
      </c>
      <c r="AL2" s="2">
        <v>2400</v>
      </c>
      <c r="AM2" s="2">
        <v>55.12</v>
      </c>
      <c r="BF2" s="2" t="s">
        <v>152</v>
      </c>
      <c r="BG2" s="2" t="s">
        <v>144</v>
      </c>
      <c r="BH2" s="2" t="s">
        <v>271</v>
      </c>
      <c r="BI2" s="2">
        <v>2010</v>
      </c>
      <c r="BJ2" s="2" t="s">
        <v>156</v>
      </c>
      <c r="BK2" s="2" t="s">
        <v>235</v>
      </c>
      <c r="BL2" s="2">
        <v>582</v>
      </c>
      <c r="BM2" s="2">
        <v>800</v>
      </c>
      <c r="BN2" s="2">
        <v>72.75</v>
      </c>
      <c r="BO2" s="2" t="s">
        <v>153</v>
      </c>
      <c r="BP2" s="2" t="s">
        <v>144</v>
      </c>
      <c r="BQ2" s="2" t="s">
        <v>272</v>
      </c>
      <c r="BR2" s="2">
        <v>2009</v>
      </c>
      <c r="BS2" s="2" t="s">
        <v>155</v>
      </c>
      <c r="BT2" s="2" t="s">
        <v>235</v>
      </c>
      <c r="BU2" s="2">
        <v>846</v>
      </c>
      <c r="BV2" s="2">
        <v>1200</v>
      </c>
      <c r="BW2" s="2">
        <v>70.5</v>
      </c>
      <c r="EB2" s="2" t="s">
        <v>175</v>
      </c>
      <c r="EC2" s="2" t="s">
        <v>159</v>
      </c>
      <c r="ED2" s="2" t="s">
        <v>159</v>
      </c>
      <c r="EE2" s="2" t="s">
        <v>203</v>
      </c>
      <c r="EF2" s="2" t="s">
        <v>273</v>
      </c>
      <c r="FB2" s="2" t="s">
        <v>14</v>
      </c>
      <c r="FC2" s="2" t="s">
        <v>274</v>
      </c>
      <c r="FD2" s="2" t="s">
        <v>259</v>
      </c>
      <c r="FE2" s="2">
        <v>2</v>
      </c>
      <c r="FF2" s="2">
        <v>8</v>
      </c>
      <c r="FG2" s="2">
        <v>16</v>
      </c>
      <c r="FH2" s="5">
        <f>_xlfn.IFERROR(ROUND((AK2/AL2*20),4),0)</f>
        <v>11.025</v>
      </c>
      <c r="FI2" s="5">
        <f>_xlfn.IFERROR(ROUND((BL2/BM2*50),4),0)</f>
        <v>36.375</v>
      </c>
      <c r="FJ2" s="5">
        <f>_xlfn.IFERROR(ROUND((BU2/BV2*20),4),0)</f>
        <v>14.1</v>
      </c>
      <c r="FK2" s="5">
        <f>_xlfn.IFERROR(ROUND((DE2/DF2*5),4),0)</f>
        <v>0</v>
      </c>
      <c r="FL2" s="5">
        <f>DQ2</f>
        <v>0</v>
      </c>
      <c r="FM2" s="5">
        <f>FH2+FI2+FJ2+FK2+FL2</f>
        <v>61.5</v>
      </c>
    </row>
    <row r="3" spans="1:169" ht="26.25" customHeight="1">
      <c r="A3" s="2">
        <v>2</v>
      </c>
      <c r="B3" s="2" t="s">
        <v>276</v>
      </c>
      <c r="C3" s="2" t="s">
        <v>277</v>
      </c>
      <c r="D3" s="2" t="s">
        <v>278</v>
      </c>
      <c r="E3" s="2" t="s">
        <v>279</v>
      </c>
      <c r="F3" s="2" t="s">
        <v>280</v>
      </c>
      <c r="G3" s="2" t="s">
        <v>166</v>
      </c>
      <c r="H3" s="2" t="s">
        <v>154</v>
      </c>
      <c r="I3" s="2" t="s">
        <v>144</v>
      </c>
      <c r="J3" s="2" t="s">
        <v>144</v>
      </c>
      <c r="K3" s="2" t="s">
        <v>175</v>
      </c>
      <c r="L3" s="2" t="s">
        <v>146</v>
      </c>
      <c r="M3" s="2" t="s">
        <v>146</v>
      </c>
      <c r="N3" s="2" t="s">
        <v>146</v>
      </c>
      <c r="O3" s="2" t="s">
        <v>147</v>
      </c>
      <c r="P3" s="2" t="s">
        <v>147</v>
      </c>
      <c r="Q3" s="2" t="s">
        <v>281</v>
      </c>
      <c r="R3" s="2" t="s">
        <v>282</v>
      </c>
      <c r="S3" s="2" t="s">
        <v>283</v>
      </c>
      <c r="T3" s="2" t="s">
        <v>179</v>
      </c>
      <c r="U3" s="2" t="s">
        <v>179</v>
      </c>
      <c r="V3" s="2" t="s">
        <v>206</v>
      </c>
      <c r="W3" s="2" t="s">
        <v>281</v>
      </c>
      <c r="X3" s="2" t="s">
        <v>282</v>
      </c>
      <c r="Y3" s="2" t="s">
        <v>283</v>
      </c>
      <c r="Z3" s="2" t="s">
        <v>179</v>
      </c>
      <c r="AA3" s="2" t="s">
        <v>179</v>
      </c>
      <c r="AB3" s="2" t="s">
        <v>206</v>
      </c>
      <c r="AC3" s="2" t="s">
        <v>281</v>
      </c>
      <c r="AD3" s="2" t="s">
        <v>282</v>
      </c>
      <c r="AE3" s="2" t="s">
        <v>150</v>
      </c>
      <c r="AF3" s="2" t="s">
        <v>144</v>
      </c>
      <c r="AG3" s="2" t="s">
        <v>284</v>
      </c>
      <c r="AH3" s="2">
        <v>2008</v>
      </c>
      <c r="AI3" s="2" t="s">
        <v>285</v>
      </c>
      <c r="AJ3" s="2" t="s">
        <v>151</v>
      </c>
      <c r="AK3" s="2">
        <v>1451</v>
      </c>
      <c r="AL3" s="2">
        <v>2000</v>
      </c>
      <c r="AM3" s="2">
        <v>72.55</v>
      </c>
      <c r="BF3" s="2" t="s">
        <v>152</v>
      </c>
      <c r="BG3" s="2" t="s">
        <v>144</v>
      </c>
      <c r="BH3" s="2" t="s">
        <v>286</v>
      </c>
      <c r="BI3" s="2">
        <v>2011</v>
      </c>
      <c r="BJ3" s="2" t="s">
        <v>156</v>
      </c>
      <c r="BK3" s="2" t="s">
        <v>287</v>
      </c>
      <c r="BL3" s="2">
        <v>497</v>
      </c>
      <c r="BM3" s="2">
        <v>800</v>
      </c>
      <c r="BN3" s="2">
        <v>62.12</v>
      </c>
      <c r="BO3" s="2" t="s">
        <v>153</v>
      </c>
      <c r="BP3" s="2" t="s">
        <v>144</v>
      </c>
      <c r="BQ3" s="2" t="s">
        <v>288</v>
      </c>
      <c r="BR3" s="2">
        <v>2009</v>
      </c>
      <c r="BS3" s="2" t="s">
        <v>223</v>
      </c>
      <c r="BT3" s="2" t="s">
        <v>180</v>
      </c>
      <c r="BU3" s="2">
        <v>914</v>
      </c>
      <c r="BV3" s="2">
        <v>1200</v>
      </c>
      <c r="BW3" s="2">
        <v>76.17</v>
      </c>
      <c r="EB3" s="2" t="s">
        <v>175</v>
      </c>
      <c r="EC3" s="2" t="s">
        <v>289</v>
      </c>
      <c r="ED3" s="2" t="s">
        <v>289</v>
      </c>
      <c r="EE3" s="2" t="s">
        <v>165</v>
      </c>
      <c r="EF3" s="2" t="s">
        <v>176</v>
      </c>
      <c r="FH3" s="5">
        <f>_xlfn.IFERROR(ROUND((AK3/AL3*20),4),0)</f>
        <v>14.51</v>
      </c>
      <c r="FI3" s="5">
        <f>_xlfn.IFERROR(ROUND((BL3/BM3*50),4),0)</f>
        <v>31.0625</v>
      </c>
      <c r="FJ3" s="5">
        <f>_xlfn.IFERROR(ROUND((BU3/BV3*20),4),0)</f>
        <v>15.2333</v>
      </c>
      <c r="FK3" s="5">
        <f>_xlfn.IFERROR(ROUND((DE3/DF3*5),4),0)</f>
        <v>0</v>
      </c>
      <c r="FL3" s="5">
        <f>DQ3</f>
        <v>0</v>
      </c>
      <c r="FM3" s="5">
        <f>FH3+FI3+FJ3+FK3+FL3</f>
        <v>60.8058</v>
      </c>
    </row>
    <row r="4" spans="1:169" ht="26.25" customHeight="1">
      <c r="A4" s="2">
        <v>3</v>
      </c>
      <c r="B4" s="2" t="s">
        <v>290</v>
      </c>
      <c r="C4" s="2" t="s">
        <v>291</v>
      </c>
      <c r="D4" s="2" t="s">
        <v>262</v>
      </c>
      <c r="E4" s="2" t="s">
        <v>263</v>
      </c>
      <c r="F4" s="2" t="s">
        <v>292</v>
      </c>
      <c r="G4" s="2" t="s">
        <v>142</v>
      </c>
      <c r="H4" s="2" t="s">
        <v>154</v>
      </c>
      <c r="I4" s="2" t="s">
        <v>144</v>
      </c>
      <c r="J4" s="2" t="s">
        <v>144</v>
      </c>
      <c r="K4" s="2" t="s">
        <v>175</v>
      </c>
      <c r="L4" s="2" t="s">
        <v>146</v>
      </c>
      <c r="M4" s="2" t="s">
        <v>146</v>
      </c>
      <c r="N4" s="2" t="s">
        <v>146</v>
      </c>
      <c r="O4" s="2" t="s">
        <v>147</v>
      </c>
      <c r="P4" s="2" t="s">
        <v>147</v>
      </c>
      <c r="Q4" s="2" t="s">
        <v>265</v>
      </c>
      <c r="R4" s="2" t="s">
        <v>266</v>
      </c>
      <c r="S4" s="2" t="s">
        <v>267</v>
      </c>
      <c r="T4" s="2" t="s">
        <v>148</v>
      </c>
      <c r="U4" s="2" t="s">
        <v>148</v>
      </c>
      <c r="V4" s="2" t="s">
        <v>149</v>
      </c>
      <c r="W4" s="2" t="s">
        <v>265</v>
      </c>
      <c r="X4" s="2" t="s">
        <v>268</v>
      </c>
      <c r="Y4" s="2" t="s">
        <v>267</v>
      </c>
      <c r="Z4" s="2" t="s">
        <v>148</v>
      </c>
      <c r="AA4" s="2" t="s">
        <v>148</v>
      </c>
      <c r="AB4" s="2" t="s">
        <v>149</v>
      </c>
      <c r="AC4" s="2" t="s">
        <v>265</v>
      </c>
      <c r="AD4" s="2" t="s">
        <v>268</v>
      </c>
      <c r="AE4" s="2" t="s">
        <v>150</v>
      </c>
      <c r="AF4" s="2" t="s">
        <v>144</v>
      </c>
      <c r="AG4" s="2" t="s">
        <v>293</v>
      </c>
      <c r="AH4" s="2">
        <v>2011</v>
      </c>
      <c r="AI4" s="2" t="s">
        <v>294</v>
      </c>
      <c r="AJ4" s="2" t="s">
        <v>235</v>
      </c>
      <c r="AK4" s="2">
        <v>1424</v>
      </c>
      <c r="AL4" s="2">
        <v>2550</v>
      </c>
      <c r="AM4" s="2">
        <v>55.84</v>
      </c>
      <c r="BF4" s="2" t="s">
        <v>152</v>
      </c>
      <c r="BG4" s="2" t="s">
        <v>144</v>
      </c>
      <c r="BH4" s="2" t="s">
        <v>295</v>
      </c>
      <c r="BI4" s="2">
        <v>2013</v>
      </c>
      <c r="BJ4" s="2" t="s">
        <v>156</v>
      </c>
      <c r="BK4" s="2" t="s">
        <v>296</v>
      </c>
      <c r="BL4" s="2">
        <v>489</v>
      </c>
      <c r="BM4" s="2">
        <v>700</v>
      </c>
      <c r="BN4" s="2">
        <v>69.86</v>
      </c>
      <c r="BO4" s="2" t="s">
        <v>153</v>
      </c>
      <c r="BP4" s="2" t="s">
        <v>144</v>
      </c>
      <c r="BQ4" s="2" t="s">
        <v>297</v>
      </c>
      <c r="BR4" s="2">
        <v>2012</v>
      </c>
      <c r="BS4" s="2" t="s">
        <v>155</v>
      </c>
      <c r="BT4" s="2" t="s">
        <v>235</v>
      </c>
      <c r="BU4" s="2">
        <v>877</v>
      </c>
      <c r="BV4" s="2">
        <v>1200</v>
      </c>
      <c r="BW4" s="2">
        <v>73.08</v>
      </c>
      <c r="EB4" s="2" t="s">
        <v>175</v>
      </c>
      <c r="EC4" s="2" t="s">
        <v>157</v>
      </c>
      <c r="ED4" s="2" t="s">
        <v>157</v>
      </c>
      <c r="EE4" s="2" t="s">
        <v>157</v>
      </c>
      <c r="EF4" s="2" t="s">
        <v>298</v>
      </c>
      <c r="FH4" s="5">
        <f>_xlfn.IFERROR(ROUND((AK4/AL4*20),4),0)</f>
        <v>11.1686</v>
      </c>
      <c r="FI4" s="5">
        <f>_xlfn.IFERROR(ROUND((BL4/BM4*50),4),0)</f>
        <v>34.9286</v>
      </c>
      <c r="FJ4" s="5">
        <f>_xlfn.IFERROR(ROUND((BU4/BV4*20),4),0)</f>
        <v>14.6167</v>
      </c>
      <c r="FK4" s="5">
        <f>_xlfn.IFERROR(ROUND((DE4/DF4*5),4),0)</f>
        <v>0</v>
      </c>
      <c r="FL4" s="5">
        <f>DQ4</f>
        <v>0</v>
      </c>
      <c r="FM4" s="5">
        <f>FH4+FI4+FJ4+FK4+FL4</f>
        <v>60.7139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SSA-PUNJAB</dc:creator>
  <cp:keywords/>
  <dc:description/>
  <cp:lastModifiedBy>Rajvir</cp:lastModifiedBy>
  <dcterms:created xsi:type="dcterms:W3CDTF">2013-12-02T05:53:34Z</dcterms:created>
  <dcterms:modified xsi:type="dcterms:W3CDTF">2013-12-04T01:43:13Z</dcterms:modified>
  <cp:category/>
  <cp:version/>
  <cp:contentType/>
  <cp:contentStatus/>
</cp:coreProperties>
</file>