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86" activeTab="1"/>
  </bookViews>
  <sheets>
    <sheet name="Inter District UDC funds" sheetId="1" r:id="rId1"/>
    <sheet name="Perform for visiting children" sheetId="2" r:id="rId2"/>
    <sheet name="Visting Places Detail" sheetId="3" r:id="rId3"/>
  </sheets>
  <definedNames>
    <definedName name="_xlnm.Print_Area" localSheetId="0">'Inter District UDC funds'!$A$1:$AF$31</definedName>
    <definedName name="_xlnm.Print_Area" localSheetId="1">'Perform for visiting children'!$A$1:$AM$25</definedName>
    <definedName name="_xlnm.Print_Area" localSheetId="2">'Visting Places Detail'!$A$1:$AA$30</definedName>
    <definedName name="_xlnm.Print_Titles" localSheetId="0">'Inter District UDC funds'!$3:$3</definedName>
    <definedName name="_xlnm.Print_Titles" localSheetId="1">'Perform for visiting children'!$3:$3</definedName>
    <definedName name="_xlnm.Print_Titles" localSheetId="2">'Visting Places Detail'!$3:$3</definedName>
  </definedNames>
  <calcPr fullCalcOnLoad="1"/>
</workbook>
</file>

<file path=xl/sharedStrings.xml><?xml version="1.0" encoding="utf-8"?>
<sst xmlns="http://schemas.openxmlformats.org/spreadsheetml/2006/main" count="106" uniqueCount="57">
  <si>
    <t xml:space="preserve"> -</t>
  </si>
  <si>
    <r>
      <t xml:space="preserve">Anulg </t>
    </r>
    <r>
      <rPr>
        <b/>
        <sz val="12"/>
        <rFont val="Arial"/>
        <family val="2"/>
      </rPr>
      <t>`</t>
    </r>
    <r>
      <rPr>
        <b/>
        <sz val="12"/>
        <rFont val="AnmolLipi"/>
        <family val="0"/>
      </rPr>
      <t>a'</t>
    </r>
  </si>
  <si>
    <t>izlHw vwr Arbn ifprwiev PMfW dI sUcnw</t>
  </si>
  <si>
    <t>lVI nM:</t>
  </si>
  <si>
    <t>izlHy dw nW</t>
  </si>
  <si>
    <r>
      <t xml:space="preserve">pRvnwq </t>
    </r>
    <r>
      <rPr>
        <b/>
        <sz val="12"/>
        <rFont val="Arial"/>
        <family val="2"/>
      </rPr>
      <t xml:space="preserve">UDC </t>
    </r>
    <r>
      <rPr>
        <b/>
        <sz val="12"/>
        <rFont val="AnmolLipi"/>
        <family val="0"/>
      </rPr>
      <t>PMfz</t>
    </r>
  </si>
  <si>
    <t>Axvrqy pey PMfz</t>
  </si>
  <si>
    <t>AMqr izlHw PMfW dI qbdIl</t>
  </si>
  <si>
    <t>PMfz qbdIl krn vwlw izlHw</t>
  </si>
  <si>
    <t>qbdIl kIqy jwx vwly PMfw dI rwSI</t>
  </si>
  <si>
    <t>AMimRqsr</t>
  </si>
  <si>
    <t>brnwlw</t>
  </si>
  <si>
    <t>biTMfw</t>
  </si>
  <si>
    <t>PiqhgVH swihb</t>
  </si>
  <si>
    <t>gurdwspur</t>
  </si>
  <si>
    <t>huiSAwrpur</t>
  </si>
  <si>
    <t>jlMDr</t>
  </si>
  <si>
    <t>kpUrQlw</t>
  </si>
  <si>
    <t>luiDAwxw</t>
  </si>
  <si>
    <t>iProzpur</t>
  </si>
  <si>
    <t>mwnsw</t>
  </si>
  <si>
    <t>moogw</t>
  </si>
  <si>
    <t>mohwlI</t>
  </si>
  <si>
    <t>mukqsr</t>
  </si>
  <si>
    <t>nvW Sihr</t>
  </si>
  <si>
    <t>pitAwlw</t>
  </si>
  <si>
    <t>rUpngr</t>
  </si>
  <si>
    <t>sMgrUr</t>
  </si>
  <si>
    <t>qrn qwrn</t>
  </si>
  <si>
    <t>k`ul joV</t>
  </si>
  <si>
    <r>
      <t xml:space="preserve">rwSI dw vyrvw jo izilHAW nUM tRwrsport dI suivDw dyx leI pRvwnq </t>
    </r>
    <r>
      <rPr>
        <b/>
        <sz val="12"/>
        <rFont val="Arial"/>
        <family val="2"/>
      </rPr>
      <t xml:space="preserve">UDC </t>
    </r>
    <r>
      <rPr>
        <b/>
        <sz val="12"/>
        <rFont val="AnmolLipi"/>
        <family val="0"/>
      </rPr>
      <t xml:space="preserve">ivcoN jwrI kIqw igAw
</t>
    </r>
    <r>
      <rPr>
        <b/>
        <sz val="10"/>
        <rFont val="AnmolLipi"/>
        <family val="0"/>
      </rPr>
      <t>(sbMDq izilHAW dI mMg Anuswr)</t>
    </r>
  </si>
  <si>
    <r>
      <t xml:space="preserve">Anulg </t>
    </r>
    <r>
      <rPr>
        <b/>
        <sz val="12"/>
        <rFont val="Arial"/>
        <family val="2"/>
      </rPr>
      <t>`</t>
    </r>
    <r>
      <rPr>
        <b/>
        <sz val="12"/>
        <rFont val="AnmolLipi"/>
        <family val="0"/>
      </rPr>
      <t>A'</t>
    </r>
  </si>
  <si>
    <t>blwk dw nW</t>
  </si>
  <si>
    <t>b`cy dw nW</t>
  </si>
  <si>
    <t>ipqw dw nW</t>
  </si>
  <si>
    <t>jgHw dw nW ijQy b`cy nUM ivzt krvwieAw igAw</t>
  </si>
  <si>
    <t>bs dy clx dw smW</t>
  </si>
  <si>
    <t>bs dy phucx dw smW</t>
  </si>
  <si>
    <t>bs dy frwievr Aqy kMfktr dw nW</t>
  </si>
  <si>
    <t>ivSyS k`Qn</t>
  </si>
  <si>
    <t xml:space="preserve">ivzt qy gey b`icAW dI irkwrf sUcI </t>
  </si>
  <si>
    <r>
      <t xml:space="preserve">Anulg </t>
    </r>
    <r>
      <rPr>
        <b/>
        <sz val="12"/>
        <rFont val="Arial"/>
        <family val="2"/>
      </rPr>
      <t>`</t>
    </r>
    <r>
      <rPr>
        <b/>
        <sz val="12"/>
        <rFont val="AnmolLipi"/>
        <family val="0"/>
      </rPr>
      <t>e'</t>
    </r>
  </si>
  <si>
    <r>
      <t xml:space="preserve">Exposure Visit </t>
    </r>
    <r>
      <rPr>
        <b/>
        <sz val="14"/>
        <rFont val="AnmolLipi"/>
        <family val="0"/>
      </rPr>
      <t>krvwaux vwlI jgHw dI izlHw vwr sUcI</t>
    </r>
  </si>
  <si>
    <r>
      <t>Exposure Visit</t>
    </r>
    <r>
      <rPr>
        <b/>
        <sz val="12"/>
        <rFont val="AnmolLipi"/>
        <family val="0"/>
      </rPr>
      <t xml:space="preserve"> krvwaux vwlI jgHw dw nW</t>
    </r>
  </si>
  <si>
    <t>hirmMdr swihb, jilHAW vwlw bwg Aqy vwGw srh`d</t>
  </si>
  <si>
    <t>suKnw JIl Aqy rwk gwrfn cMfIgVH</t>
  </si>
  <si>
    <t>swieMs istI kpUrQlw</t>
  </si>
  <si>
    <t>irPrYSmYNt dw Krcw (pRqI b`cy dy ihswb nwl)</t>
  </si>
  <si>
    <t>AYNtrI PIs dw vyrvw (pRqI b`cw)</t>
  </si>
  <si>
    <t>ey.AweI.eI kyNdr dw nW izQy b`cw pVH irhw hY[</t>
  </si>
  <si>
    <t>husYinvwlw srh`d iProzpur</t>
  </si>
  <si>
    <t>swieMs istI kpUrQlw/KtkV klW Ajwieb Gr</t>
  </si>
  <si>
    <t>……………………………………
izlHw is`iKAw A&amp;sr(AY.is) dy hsqwKr</t>
  </si>
  <si>
    <t>ivzt qy lY ky geI bs dw nM</t>
  </si>
  <si>
    <t>PrIdkot</t>
  </si>
  <si>
    <t xml:space="preserve">                                                   styt pRjYkt fwierYktr
                                                   AYs.AYs.ey, pMjwb</t>
  </si>
  <si>
    <t xml:space="preserve">                                   styt pRjYkt fwierYktr
                                   AYs.AYs.ey, pMjwb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</si>
</sst>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&quot;Rs.&quot;\ #,##0_);\(&quot;Rs.&quot;\ #,##0\)"/>
    <numFmt numFmtId="175" formatCode="&quot;Rs.&quot;\ #,##0_);[Red]\(&quot;Rs.&quot;\ #,##0\)"/>
    <numFmt numFmtId="176" formatCode="&quot;Rs.&quot;\ #,##0.00_);\(&quot;Rs.&quot;\ #,##0.00\)"/>
    <numFmt numFmtId="177" formatCode="&quot;Rs.&quot;\ #,##0.00_);[Red]\(&quot;Rs.&quot;\ #,##0.00\)"/>
    <numFmt numFmtId="178" formatCode="_(&quot;Rs.&quot;\ * #,##0_);_(&quot;Rs.&quot;\ * \(#,##0\);_(&quot;Rs.&quot;\ * &quot;-&quot;_);_(@_)"/>
    <numFmt numFmtId="179" formatCode="_(&quot;Rs.&quot;\ * #,##0.00_);_(&quot;Rs.&quot;\ * \(#,##0.00\);_(&quot;Rs.&quot;\ * &quot;-&quot;??_);_(@_)"/>
    <numFmt numFmtId="180" formatCode="0.0%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</numFmts>
  <fonts count="53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18"/>
      <name val="Arial"/>
      <family val="2"/>
    </font>
    <font>
      <b/>
      <sz val="12"/>
      <name val="AnmolLipi"/>
      <family val="0"/>
    </font>
    <font>
      <b/>
      <sz val="14"/>
      <name val="AnmolLipi"/>
      <family val="0"/>
    </font>
    <font>
      <sz val="10"/>
      <name val="AnmolLipi"/>
      <family val="0"/>
    </font>
    <font>
      <b/>
      <sz val="11"/>
      <name val="AnmolLipi"/>
      <family val="0"/>
    </font>
    <font>
      <b/>
      <sz val="12"/>
      <color indexed="8"/>
      <name val="AnmolLipi"/>
      <family val="0"/>
    </font>
    <font>
      <b/>
      <sz val="10"/>
      <name val="AnmolLipi"/>
      <family val="0"/>
    </font>
    <font>
      <sz val="11"/>
      <name val="AnmolLipi"/>
      <family val="0"/>
    </font>
    <font>
      <sz val="12"/>
      <name val="AnmolLip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11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1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1" fontId="18" fillId="0" borderId="12" xfId="0" applyNumberFormat="1" applyFont="1" applyFill="1" applyBorder="1" applyAlignment="1">
      <alignment horizontal="center"/>
    </xf>
    <xf numFmtId="1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12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view="pageBreakPreview" zoomScale="115" zoomScaleSheetLayoutView="115" zoomScalePageLayoutView="0" workbookViewId="0" topLeftCell="A16">
      <selection activeCell="AC15" sqref="AC15:AC16"/>
    </sheetView>
  </sheetViews>
  <sheetFormatPr defaultColWidth="9.140625" defaultRowHeight="12.75"/>
  <cols>
    <col min="1" max="1" width="5.28125" style="2" customWidth="1"/>
    <col min="2" max="2" width="13.140625" style="2" customWidth="1"/>
    <col min="3" max="3" width="7.8515625" style="2" hidden="1" customWidth="1"/>
    <col min="4" max="4" width="4.7109375" style="2" hidden="1" customWidth="1"/>
    <col min="5" max="5" width="6.57421875" style="2" hidden="1" customWidth="1"/>
    <col min="6" max="6" width="7.28125" style="2" hidden="1" customWidth="1"/>
    <col min="7" max="7" width="6.28125" style="2" hidden="1" customWidth="1"/>
    <col min="8" max="8" width="7.421875" style="2" hidden="1" customWidth="1"/>
    <col min="9" max="9" width="8.28125" style="2" hidden="1" customWidth="1"/>
    <col min="10" max="10" width="5.00390625" style="2" hidden="1" customWidth="1"/>
    <col min="11" max="11" width="6.421875" style="2" hidden="1" customWidth="1"/>
    <col min="12" max="12" width="6.7109375" style="2" hidden="1" customWidth="1"/>
    <col min="13" max="13" width="5.7109375" style="2" hidden="1" customWidth="1"/>
    <col min="14" max="14" width="7.57421875" style="2" hidden="1" customWidth="1"/>
    <col min="15" max="15" width="27.00390625" style="2" hidden="1" customWidth="1"/>
    <col min="16" max="16" width="11.00390625" style="2" hidden="1" customWidth="1"/>
    <col min="17" max="17" width="12.00390625" style="2" hidden="1" customWidth="1"/>
    <col min="18" max="18" width="6.8515625" style="2" hidden="1" customWidth="1"/>
    <col min="19" max="19" width="6.57421875" style="2" hidden="1" customWidth="1"/>
    <col min="20" max="20" width="6.8515625" style="2" hidden="1" customWidth="1"/>
    <col min="21" max="21" width="7.00390625" style="2" hidden="1" customWidth="1"/>
    <col min="22" max="22" width="11.28125" style="2" hidden="1" customWidth="1"/>
    <col min="23" max="23" width="19.421875" style="2" hidden="1" customWidth="1"/>
    <col min="24" max="27" width="14.7109375" style="2" hidden="1" customWidth="1"/>
    <col min="28" max="28" width="8.140625" style="2" customWidth="1"/>
    <col min="29" max="29" width="26.00390625" style="2" customWidth="1"/>
    <col min="30" max="30" width="8.28125" style="2" customWidth="1"/>
    <col min="31" max="31" width="13.421875" style="2" customWidth="1"/>
    <col min="32" max="32" width="11.7109375" style="2" customWidth="1"/>
    <col min="33" max="16384" width="9.140625" style="2" customWidth="1"/>
  </cols>
  <sheetData>
    <row r="1" spans="1:32" ht="18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3" ht="30" customHeight="1" thickBot="1">
      <c r="A2" s="90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1"/>
    </row>
    <row r="3" spans="1:32" ht="83.25" customHeight="1">
      <c r="A3" s="32" t="s">
        <v>3</v>
      </c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 t="s">
        <v>5</v>
      </c>
      <c r="AC3" s="35" t="s">
        <v>30</v>
      </c>
      <c r="AD3" s="35" t="s">
        <v>6</v>
      </c>
      <c r="AE3" s="82" t="s">
        <v>7</v>
      </c>
      <c r="AF3" s="83"/>
    </row>
    <row r="4" spans="1:32" ht="45" customHeight="1">
      <c r="A4" s="30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8"/>
      <c r="AC4" s="28"/>
      <c r="AD4" s="28"/>
      <c r="AE4" s="36" t="s">
        <v>8</v>
      </c>
      <c r="AF4" s="37" t="s">
        <v>9</v>
      </c>
    </row>
    <row r="5" spans="1:32" s="12" customFormat="1" ht="23.25" customHeight="1">
      <c r="A5" s="3">
        <v>1</v>
      </c>
      <c r="B5" s="38" t="s">
        <v>10</v>
      </c>
      <c r="C5" s="4">
        <v>938</v>
      </c>
      <c r="D5" s="4">
        <v>0</v>
      </c>
      <c r="E5" s="4">
        <v>126</v>
      </c>
      <c r="F5" s="4">
        <v>223</v>
      </c>
      <c r="G5" s="4">
        <v>0</v>
      </c>
      <c r="H5" s="4">
        <f aca="true" t="shared" si="0" ref="H5:H24">SUM(C5:G5)</f>
        <v>1287</v>
      </c>
      <c r="I5" s="4">
        <v>972</v>
      </c>
      <c r="J5" s="4">
        <v>0</v>
      </c>
      <c r="K5" s="4">
        <v>134</v>
      </c>
      <c r="L5" s="4">
        <v>225</v>
      </c>
      <c r="M5" s="4">
        <v>0</v>
      </c>
      <c r="N5" s="4">
        <f>SUM(I5:M5)</f>
        <v>1331</v>
      </c>
      <c r="O5" s="5">
        <v>4394</v>
      </c>
      <c r="P5" s="5">
        <v>70</v>
      </c>
      <c r="Q5" s="5">
        <v>100</v>
      </c>
      <c r="R5" s="4">
        <v>547</v>
      </c>
      <c r="S5" s="4">
        <v>419</v>
      </c>
      <c r="T5" s="4">
        <v>237</v>
      </c>
      <c r="U5" s="4">
        <v>233</v>
      </c>
      <c r="V5" s="6" t="e">
        <f>#REF!-O5-Q5</f>
        <v>#REF!</v>
      </c>
      <c r="W5" s="7">
        <f aca="true" t="shared" si="1" ref="W5:W24">O5*P5/Q5</f>
        <v>3075.8</v>
      </c>
      <c r="X5" s="5">
        <v>934</v>
      </c>
      <c r="Y5" s="8">
        <f>W5+X5</f>
        <v>4009.8</v>
      </c>
      <c r="Z5" s="9">
        <v>311</v>
      </c>
      <c r="AA5" s="10">
        <v>3076</v>
      </c>
      <c r="AB5" s="11">
        <v>5</v>
      </c>
      <c r="AC5" s="25" t="s">
        <v>0</v>
      </c>
      <c r="AD5" s="11">
        <v>5</v>
      </c>
      <c r="AE5" s="11"/>
      <c r="AF5" s="46"/>
    </row>
    <row r="6" spans="1:32" s="12" customFormat="1" ht="23.25" customHeight="1">
      <c r="A6" s="3">
        <v>2</v>
      </c>
      <c r="B6" s="38" t="s">
        <v>11</v>
      </c>
      <c r="C6" s="4">
        <v>340</v>
      </c>
      <c r="D6" s="4">
        <v>0</v>
      </c>
      <c r="E6" s="4">
        <v>17</v>
      </c>
      <c r="F6" s="4">
        <v>14</v>
      </c>
      <c r="G6" s="4">
        <v>0</v>
      </c>
      <c r="H6" s="4">
        <f t="shared" si="0"/>
        <v>371</v>
      </c>
      <c r="I6" s="4">
        <v>291</v>
      </c>
      <c r="J6" s="4">
        <v>0</v>
      </c>
      <c r="K6" s="4">
        <v>14</v>
      </c>
      <c r="L6" s="4">
        <v>13</v>
      </c>
      <c r="M6" s="4">
        <v>0</v>
      </c>
      <c r="N6" s="4">
        <f>SUM(I6:M6)</f>
        <v>318</v>
      </c>
      <c r="O6" s="5">
        <f>H6+N6</f>
        <v>689</v>
      </c>
      <c r="P6" s="5">
        <v>70</v>
      </c>
      <c r="Q6" s="5">
        <v>100</v>
      </c>
      <c r="R6" s="4">
        <v>84</v>
      </c>
      <c r="S6" s="4">
        <v>170</v>
      </c>
      <c r="T6" s="4">
        <v>29</v>
      </c>
      <c r="U6" s="4">
        <v>67</v>
      </c>
      <c r="V6" s="6">
        <v>0</v>
      </c>
      <c r="W6" s="7">
        <f t="shared" si="1"/>
        <v>482.3</v>
      </c>
      <c r="X6" s="5">
        <v>45</v>
      </c>
      <c r="Y6" s="8">
        <f>W6+X6</f>
        <v>527.3</v>
      </c>
      <c r="Z6" s="9">
        <v>15</v>
      </c>
      <c r="AA6" s="10">
        <v>482</v>
      </c>
      <c r="AB6" s="11">
        <v>5</v>
      </c>
      <c r="AC6" s="25" t="s">
        <v>0</v>
      </c>
      <c r="AD6" s="11">
        <v>5</v>
      </c>
      <c r="AE6" s="11"/>
      <c r="AF6" s="46"/>
    </row>
    <row r="7" spans="1:32" s="12" customFormat="1" ht="23.25" customHeight="1">
      <c r="A7" s="3">
        <v>3</v>
      </c>
      <c r="B7" s="38" t="s">
        <v>12</v>
      </c>
      <c r="C7" s="4">
        <v>595</v>
      </c>
      <c r="D7" s="4">
        <v>0</v>
      </c>
      <c r="E7" s="4">
        <v>61</v>
      </c>
      <c r="F7" s="4">
        <v>82</v>
      </c>
      <c r="G7" s="4">
        <v>0</v>
      </c>
      <c r="H7" s="4">
        <f t="shared" si="0"/>
        <v>738</v>
      </c>
      <c r="I7" s="4">
        <v>638</v>
      </c>
      <c r="J7" s="4">
        <v>0</v>
      </c>
      <c r="K7" s="4">
        <v>43</v>
      </c>
      <c r="L7" s="4">
        <v>57</v>
      </c>
      <c r="M7" s="4">
        <v>0</v>
      </c>
      <c r="N7" s="4">
        <f>SUM(I7:M7)</f>
        <v>738</v>
      </c>
      <c r="O7" s="5">
        <f>H7+N7</f>
        <v>1476</v>
      </c>
      <c r="P7" s="5">
        <v>70</v>
      </c>
      <c r="Q7" s="5">
        <v>100</v>
      </c>
      <c r="R7" s="4">
        <v>293</v>
      </c>
      <c r="S7" s="4">
        <v>243</v>
      </c>
      <c r="T7" s="4">
        <v>561</v>
      </c>
      <c r="U7" s="4">
        <v>173</v>
      </c>
      <c r="V7" s="6" t="e">
        <f>#REF!-O7-Q7</f>
        <v>#REF!</v>
      </c>
      <c r="W7" s="7">
        <f t="shared" si="1"/>
        <v>1033.2</v>
      </c>
      <c r="X7" s="5">
        <v>645</v>
      </c>
      <c r="Y7" s="8">
        <f>W7+X7</f>
        <v>1678.2</v>
      </c>
      <c r="Z7" s="9">
        <v>210</v>
      </c>
      <c r="AA7" s="10">
        <v>1033</v>
      </c>
      <c r="AB7" s="11">
        <v>5</v>
      </c>
      <c r="AC7" s="25" t="s">
        <v>0</v>
      </c>
      <c r="AD7" s="11">
        <v>5</v>
      </c>
      <c r="AE7" s="11"/>
      <c r="AF7" s="46"/>
    </row>
    <row r="8" spans="1:32" s="12" customFormat="1" ht="23.25" customHeight="1">
      <c r="A8" s="3">
        <v>4</v>
      </c>
      <c r="B8" s="38" t="s">
        <v>54</v>
      </c>
      <c r="C8" s="4">
        <v>973</v>
      </c>
      <c r="D8" s="4">
        <v>0</v>
      </c>
      <c r="E8" s="4">
        <v>55</v>
      </c>
      <c r="F8" s="4">
        <v>86</v>
      </c>
      <c r="G8" s="4">
        <v>23</v>
      </c>
      <c r="H8" s="4">
        <f t="shared" si="0"/>
        <v>1137</v>
      </c>
      <c r="I8" s="4">
        <v>935</v>
      </c>
      <c r="J8" s="4">
        <v>0</v>
      </c>
      <c r="K8" s="4">
        <v>83</v>
      </c>
      <c r="L8" s="4">
        <v>37</v>
      </c>
      <c r="M8" s="4">
        <v>12</v>
      </c>
      <c r="N8" s="4">
        <f>SUM(I8:M8)</f>
        <v>1067</v>
      </c>
      <c r="O8" s="5">
        <v>2204</v>
      </c>
      <c r="P8" s="5">
        <v>70</v>
      </c>
      <c r="Q8" s="5">
        <v>100</v>
      </c>
      <c r="R8" s="4">
        <v>434</v>
      </c>
      <c r="S8" s="4">
        <v>325</v>
      </c>
      <c r="T8" s="4">
        <v>449</v>
      </c>
      <c r="U8" s="4">
        <v>94</v>
      </c>
      <c r="V8" s="6">
        <v>0</v>
      </c>
      <c r="W8" s="7">
        <f t="shared" si="1"/>
        <v>1542.8</v>
      </c>
      <c r="X8" s="5">
        <v>459</v>
      </c>
      <c r="Y8" s="8">
        <v>1897</v>
      </c>
      <c r="Z8" s="9">
        <v>153</v>
      </c>
      <c r="AA8" s="10">
        <v>1543</v>
      </c>
      <c r="AB8" s="11">
        <v>5</v>
      </c>
      <c r="AC8" s="43">
        <v>2.6775</v>
      </c>
      <c r="AD8" s="11">
        <f>AB8-AC8</f>
        <v>2.3225</v>
      </c>
      <c r="AE8" s="11"/>
      <c r="AF8" s="46"/>
    </row>
    <row r="9" spans="1:32" s="12" customFormat="1" ht="27" customHeight="1">
      <c r="A9" s="3">
        <v>5</v>
      </c>
      <c r="B9" s="39" t="s">
        <v>13</v>
      </c>
      <c r="C9" s="4">
        <v>289</v>
      </c>
      <c r="D9" s="4">
        <v>0</v>
      </c>
      <c r="E9" s="4">
        <v>42</v>
      </c>
      <c r="F9" s="4">
        <v>13</v>
      </c>
      <c r="G9" s="4">
        <v>0</v>
      </c>
      <c r="H9" s="4">
        <f t="shared" si="0"/>
        <v>344</v>
      </c>
      <c r="I9" s="4">
        <v>243</v>
      </c>
      <c r="J9" s="4">
        <v>0</v>
      </c>
      <c r="K9" s="4">
        <v>28</v>
      </c>
      <c r="L9" s="4">
        <v>12</v>
      </c>
      <c r="M9" s="4">
        <v>0</v>
      </c>
      <c r="N9" s="4">
        <f>SUM(I9:M9)</f>
        <v>283</v>
      </c>
      <c r="O9" s="5">
        <f>H9+N9</f>
        <v>627</v>
      </c>
      <c r="P9" s="5">
        <v>70</v>
      </c>
      <c r="Q9" s="5">
        <v>100</v>
      </c>
      <c r="R9" s="4">
        <v>76</v>
      </c>
      <c r="S9" s="4">
        <v>25</v>
      </c>
      <c r="T9" s="4">
        <v>0</v>
      </c>
      <c r="U9" s="4">
        <v>0</v>
      </c>
      <c r="V9" s="6" t="e">
        <f>#REF!-O9-Q9</f>
        <v>#REF!</v>
      </c>
      <c r="W9" s="7">
        <f t="shared" si="1"/>
        <v>438.9</v>
      </c>
      <c r="X9" s="5">
        <v>24</v>
      </c>
      <c r="Y9" s="8">
        <f aca="true" t="shared" si="2" ref="Y9:Y24">W9+X9</f>
        <v>462.9</v>
      </c>
      <c r="Z9" s="9">
        <v>2</v>
      </c>
      <c r="AA9" s="10">
        <v>439</v>
      </c>
      <c r="AB9" s="11">
        <v>5</v>
      </c>
      <c r="AC9" s="43">
        <v>0</v>
      </c>
      <c r="AD9" s="11">
        <f>AB9-AC9</f>
        <v>5</v>
      </c>
      <c r="AE9" s="11"/>
      <c r="AF9" s="46"/>
    </row>
    <row r="10" spans="1:32" s="12" customFormat="1" ht="23.25" customHeight="1">
      <c r="A10" s="3">
        <v>6</v>
      </c>
      <c r="B10" s="40" t="s">
        <v>19</v>
      </c>
      <c r="C10" s="4">
        <v>851</v>
      </c>
      <c r="D10" s="4">
        <v>0</v>
      </c>
      <c r="E10" s="4">
        <v>55</v>
      </c>
      <c r="F10" s="4">
        <v>45</v>
      </c>
      <c r="G10" s="4">
        <v>0</v>
      </c>
      <c r="H10" s="4">
        <f t="shared" si="0"/>
        <v>951</v>
      </c>
      <c r="I10" s="4">
        <v>845</v>
      </c>
      <c r="J10" s="4">
        <v>0</v>
      </c>
      <c r="K10" s="4">
        <v>41</v>
      </c>
      <c r="L10" s="4">
        <v>23</v>
      </c>
      <c r="M10" s="4">
        <v>0</v>
      </c>
      <c r="N10" s="4">
        <f>I10+J10+K10+L10</f>
        <v>909</v>
      </c>
      <c r="O10" s="5">
        <f>H10+N10</f>
        <v>1860</v>
      </c>
      <c r="P10" s="5">
        <v>70</v>
      </c>
      <c r="Q10" s="5">
        <v>100</v>
      </c>
      <c r="R10" s="4">
        <v>930</v>
      </c>
      <c r="S10" s="4">
        <v>1315</v>
      </c>
      <c r="T10" s="4">
        <v>4</v>
      </c>
      <c r="U10" s="4">
        <v>85</v>
      </c>
      <c r="V10" s="6" t="e">
        <f>#REF!-O10-Q10</f>
        <v>#REF!</v>
      </c>
      <c r="W10" s="7">
        <f t="shared" si="1"/>
        <v>1302</v>
      </c>
      <c r="X10" s="5">
        <v>3026</v>
      </c>
      <c r="Y10" s="8">
        <f t="shared" si="2"/>
        <v>4328</v>
      </c>
      <c r="Z10" s="9">
        <v>501</v>
      </c>
      <c r="AA10" s="10">
        <v>1302</v>
      </c>
      <c r="AB10" s="11">
        <v>5</v>
      </c>
      <c r="AC10" s="43">
        <v>0.8225</v>
      </c>
      <c r="AD10" s="11">
        <f>AB10-AC10</f>
        <v>4.1775</v>
      </c>
      <c r="AE10" s="11"/>
      <c r="AF10" s="46"/>
    </row>
    <row r="11" spans="1:32" s="12" customFormat="1" ht="23.25" customHeight="1">
      <c r="A11" s="3">
        <v>7</v>
      </c>
      <c r="B11" s="38" t="s">
        <v>14</v>
      </c>
      <c r="C11" s="4">
        <v>76</v>
      </c>
      <c r="D11" s="4">
        <v>0</v>
      </c>
      <c r="E11" s="4">
        <v>27</v>
      </c>
      <c r="F11" s="4">
        <v>8</v>
      </c>
      <c r="G11" s="4">
        <v>23</v>
      </c>
      <c r="H11" s="4">
        <f t="shared" si="0"/>
        <v>134</v>
      </c>
      <c r="I11" s="4">
        <v>55</v>
      </c>
      <c r="J11" s="4">
        <v>0</v>
      </c>
      <c r="K11" s="4">
        <v>29</v>
      </c>
      <c r="L11" s="4">
        <v>9</v>
      </c>
      <c r="M11" s="4">
        <v>18</v>
      </c>
      <c r="N11" s="4">
        <f aca="true" t="shared" si="3" ref="N11:N24">SUM(I11:M11)</f>
        <v>111</v>
      </c>
      <c r="O11" s="5">
        <v>8080</v>
      </c>
      <c r="P11" s="5">
        <v>70</v>
      </c>
      <c r="Q11" s="5">
        <v>100</v>
      </c>
      <c r="R11" s="4">
        <v>0</v>
      </c>
      <c r="S11" s="4">
        <v>0</v>
      </c>
      <c r="T11" s="4">
        <v>0</v>
      </c>
      <c r="U11" s="4">
        <v>0</v>
      </c>
      <c r="V11" s="6">
        <v>0</v>
      </c>
      <c r="W11" s="7">
        <f t="shared" si="1"/>
        <v>5656</v>
      </c>
      <c r="X11" s="5">
        <v>13925</v>
      </c>
      <c r="Y11" s="8">
        <f t="shared" si="2"/>
        <v>19581</v>
      </c>
      <c r="Z11" s="9">
        <v>4642</v>
      </c>
      <c r="AA11" s="10">
        <v>5656</v>
      </c>
      <c r="AB11" s="11">
        <v>5</v>
      </c>
      <c r="AC11" s="25" t="s">
        <v>0</v>
      </c>
      <c r="AD11" s="11">
        <v>5</v>
      </c>
      <c r="AE11" s="11"/>
      <c r="AF11" s="46"/>
    </row>
    <row r="12" spans="1:32" s="13" customFormat="1" ht="23.25" customHeight="1">
      <c r="A12" s="3">
        <v>8</v>
      </c>
      <c r="B12" s="38" t="s">
        <v>15</v>
      </c>
      <c r="C12" s="4">
        <v>354</v>
      </c>
      <c r="D12" s="4">
        <v>0</v>
      </c>
      <c r="E12" s="4">
        <v>439</v>
      </c>
      <c r="F12" s="4">
        <v>4</v>
      </c>
      <c r="G12" s="4">
        <v>3</v>
      </c>
      <c r="H12" s="4">
        <f t="shared" si="0"/>
        <v>800</v>
      </c>
      <c r="I12" s="4">
        <v>333</v>
      </c>
      <c r="J12" s="4">
        <v>0</v>
      </c>
      <c r="K12" s="4">
        <v>351</v>
      </c>
      <c r="L12" s="4">
        <v>0</v>
      </c>
      <c r="M12" s="4">
        <v>8</v>
      </c>
      <c r="N12" s="4">
        <f t="shared" si="3"/>
        <v>692</v>
      </c>
      <c r="O12" s="5">
        <f>H12+N12</f>
        <v>1492</v>
      </c>
      <c r="P12" s="5">
        <v>70</v>
      </c>
      <c r="Q12" s="5">
        <v>100</v>
      </c>
      <c r="R12" s="4">
        <v>790</v>
      </c>
      <c r="S12" s="4">
        <v>0</v>
      </c>
      <c r="T12" s="4">
        <v>0</v>
      </c>
      <c r="U12" s="4">
        <v>102</v>
      </c>
      <c r="V12" s="6" t="e">
        <f>#REF!-O12-Q12</f>
        <v>#REF!</v>
      </c>
      <c r="W12" s="7">
        <f t="shared" si="1"/>
        <v>1044.4</v>
      </c>
      <c r="X12" s="5">
        <v>77</v>
      </c>
      <c r="Y12" s="8">
        <f t="shared" si="2"/>
        <v>1121.4</v>
      </c>
      <c r="Z12" s="6">
        <v>26</v>
      </c>
      <c r="AA12" s="10">
        <v>1044</v>
      </c>
      <c r="AB12" s="11">
        <v>5</v>
      </c>
      <c r="AC12" s="24">
        <v>0.65</v>
      </c>
      <c r="AD12" s="11">
        <f>AB12-AC12</f>
        <v>4.35</v>
      </c>
      <c r="AE12" s="11"/>
      <c r="AF12" s="46"/>
    </row>
    <row r="13" spans="1:32" s="12" customFormat="1" ht="23.25" customHeight="1">
      <c r="A13" s="3">
        <v>9</v>
      </c>
      <c r="B13" s="38" t="s">
        <v>16</v>
      </c>
      <c r="C13" s="4">
        <v>768</v>
      </c>
      <c r="D13" s="4">
        <v>0</v>
      </c>
      <c r="E13" s="4">
        <v>482</v>
      </c>
      <c r="F13" s="4">
        <v>69</v>
      </c>
      <c r="G13" s="4">
        <v>37</v>
      </c>
      <c r="H13" s="4">
        <f t="shared" si="0"/>
        <v>1356</v>
      </c>
      <c r="I13" s="4">
        <v>688</v>
      </c>
      <c r="J13" s="4">
        <v>0</v>
      </c>
      <c r="K13" s="4">
        <v>394</v>
      </c>
      <c r="L13" s="4">
        <v>119</v>
      </c>
      <c r="M13" s="4">
        <v>10</v>
      </c>
      <c r="N13" s="4">
        <f t="shared" si="3"/>
        <v>1211</v>
      </c>
      <c r="O13" s="5">
        <f>H13+N13</f>
        <v>2567</v>
      </c>
      <c r="P13" s="5">
        <v>70</v>
      </c>
      <c r="Q13" s="5">
        <v>100</v>
      </c>
      <c r="R13" s="4">
        <v>1344</v>
      </c>
      <c r="S13" s="4">
        <v>217</v>
      </c>
      <c r="T13" s="4">
        <v>523</v>
      </c>
      <c r="U13" s="4">
        <v>256</v>
      </c>
      <c r="V13" s="6" t="e">
        <f>#REF!-O13-Q13</f>
        <v>#REF!</v>
      </c>
      <c r="W13" s="7">
        <f t="shared" si="1"/>
        <v>1796.9</v>
      </c>
      <c r="X13" s="5">
        <v>674</v>
      </c>
      <c r="Y13" s="8">
        <f t="shared" si="2"/>
        <v>2470.9</v>
      </c>
      <c r="Z13" s="9">
        <v>206</v>
      </c>
      <c r="AA13" s="10">
        <v>1797</v>
      </c>
      <c r="AB13" s="11">
        <v>5</v>
      </c>
      <c r="AC13" s="43">
        <v>1.2</v>
      </c>
      <c r="AD13" s="11">
        <f>AB13-AC13</f>
        <v>3.8</v>
      </c>
      <c r="AE13" s="11"/>
      <c r="AF13" s="46"/>
    </row>
    <row r="14" spans="1:32" s="12" customFormat="1" ht="23.25" customHeight="1">
      <c r="A14" s="3">
        <v>10</v>
      </c>
      <c r="B14" s="38" t="s">
        <v>17</v>
      </c>
      <c r="C14" s="4">
        <v>335</v>
      </c>
      <c r="D14" s="4">
        <v>0</v>
      </c>
      <c r="E14" s="4">
        <v>31</v>
      </c>
      <c r="F14" s="4">
        <v>65</v>
      </c>
      <c r="G14" s="4">
        <v>0</v>
      </c>
      <c r="H14" s="4">
        <f t="shared" si="0"/>
        <v>431</v>
      </c>
      <c r="I14" s="4">
        <v>360</v>
      </c>
      <c r="J14" s="4">
        <v>0</v>
      </c>
      <c r="K14" s="4">
        <v>22</v>
      </c>
      <c r="L14" s="4">
        <v>62</v>
      </c>
      <c r="M14" s="4">
        <v>0</v>
      </c>
      <c r="N14" s="4">
        <f t="shared" si="3"/>
        <v>444</v>
      </c>
      <c r="O14" s="5">
        <f>H14+N14</f>
        <v>875</v>
      </c>
      <c r="P14" s="5">
        <v>70</v>
      </c>
      <c r="Q14" s="5">
        <v>100</v>
      </c>
      <c r="R14" s="4">
        <v>758</v>
      </c>
      <c r="S14" s="4">
        <v>14</v>
      </c>
      <c r="T14" s="4">
        <v>60</v>
      </c>
      <c r="U14" s="4">
        <v>230</v>
      </c>
      <c r="V14" s="6">
        <v>0</v>
      </c>
      <c r="W14" s="7">
        <f t="shared" si="1"/>
        <v>612.5</v>
      </c>
      <c r="X14" s="5">
        <v>50</v>
      </c>
      <c r="Y14" s="8">
        <f t="shared" si="2"/>
        <v>662.5</v>
      </c>
      <c r="Z14" s="9">
        <v>17</v>
      </c>
      <c r="AA14" s="10">
        <v>613</v>
      </c>
      <c r="AB14" s="11">
        <v>5</v>
      </c>
      <c r="AC14" s="43">
        <v>1.925</v>
      </c>
      <c r="AD14" s="11">
        <f>AB14-AC14</f>
        <v>3.075</v>
      </c>
      <c r="AE14" s="11"/>
      <c r="AF14" s="46"/>
    </row>
    <row r="15" spans="1:32" s="12" customFormat="1" ht="23.25" customHeight="1">
      <c r="A15" s="84">
        <v>11</v>
      </c>
      <c r="B15" s="85" t="s">
        <v>18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92">
        <v>5</v>
      </c>
      <c r="AC15" s="93">
        <v>5</v>
      </c>
      <c r="AD15" s="92">
        <f>AB15-AC15</f>
        <v>0</v>
      </c>
      <c r="AE15" s="42" t="s">
        <v>11</v>
      </c>
      <c r="AF15" s="46">
        <v>3</v>
      </c>
    </row>
    <row r="16" spans="1:32" s="12" customFormat="1" ht="26.25" customHeight="1">
      <c r="A16" s="84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92"/>
      <c r="AC16" s="93"/>
      <c r="AD16" s="94"/>
      <c r="AE16" s="42" t="s">
        <v>13</v>
      </c>
      <c r="AF16" s="46">
        <v>2</v>
      </c>
    </row>
    <row r="17" spans="1:32" s="12" customFormat="1" ht="23.25" customHeight="1">
      <c r="A17" s="3">
        <v>12</v>
      </c>
      <c r="B17" s="38" t="s">
        <v>20</v>
      </c>
      <c r="C17" s="4">
        <v>1040</v>
      </c>
      <c r="D17" s="4">
        <v>0</v>
      </c>
      <c r="E17" s="4">
        <v>101</v>
      </c>
      <c r="F17" s="4">
        <v>46</v>
      </c>
      <c r="G17" s="4">
        <v>0</v>
      </c>
      <c r="H17" s="4">
        <f t="shared" si="0"/>
        <v>1187</v>
      </c>
      <c r="I17" s="4">
        <v>895</v>
      </c>
      <c r="J17" s="4">
        <v>0</v>
      </c>
      <c r="K17" s="4">
        <v>58</v>
      </c>
      <c r="L17" s="4">
        <v>54</v>
      </c>
      <c r="M17" s="4">
        <v>1</v>
      </c>
      <c r="N17" s="4">
        <f t="shared" si="3"/>
        <v>1008</v>
      </c>
      <c r="O17" s="5">
        <f>H17+N17</f>
        <v>2195</v>
      </c>
      <c r="P17" s="5">
        <v>70</v>
      </c>
      <c r="Q17" s="5">
        <v>100</v>
      </c>
      <c r="R17" s="4">
        <v>65</v>
      </c>
      <c r="S17" s="4">
        <v>25</v>
      </c>
      <c r="T17" s="4">
        <v>0</v>
      </c>
      <c r="U17" s="4">
        <v>183</v>
      </c>
      <c r="V17" s="6" t="e">
        <f>#REF!-O17-Q17</f>
        <v>#REF!</v>
      </c>
      <c r="W17" s="7">
        <f t="shared" si="1"/>
        <v>1536.5</v>
      </c>
      <c r="X17" s="5">
        <v>321</v>
      </c>
      <c r="Y17" s="8">
        <f t="shared" si="2"/>
        <v>1857.5</v>
      </c>
      <c r="Z17" s="9">
        <v>107</v>
      </c>
      <c r="AA17" s="10">
        <v>1537</v>
      </c>
      <c r="AB17" s="11">
        <v>5</v>
      </c>
      <c r="AC17" s="25" t="s">
        <v>0</v>
      </c>
      <c r="AD17" s="11">
        <v>5</v>
      </c>
      <c r="AE17" s="11"/>
      <c r="AF17" s="46"/>
    </row>
    <row r="18" spans="1:32" s="12" customFormat="1" ht="23.25" customHeight="1">
      <c r="A18" s="3">
        <v>13</v>
      </c>
      <c r="B18" s="38" t="s">
        <v>21</v>
      </c>
      <c r="C18" s="4">
        <v>758</v>
      </c>
      <c r="D18" s="4">
        <v>0</v>
      </c>
      <c r="E18" s="4">
        <v>85</v>
      </c>
      <c r="F18" s="4">
        <v>0</v>
      </c>
      <c r="G18" s="4">
        <v>0</v>
      </c>
      <c r="H18" s="4">
        <f t="shared" si="0"/>
        <v>843</v>
      </c>
      <c r="I18" s="4">
        <v>592</v>
      </c>
      <c r="J18" s="4">
        <v>0</v>
      </c>
      <c r="K18" s="4">
        <v>101</v>
      </c>
      <c r="L18" s="4">
        <v>0</v>
      </c>
      <c r="M18" s="4">
        <v>0</v>
      </c>
      <c r="N18" s="4">
        <f t="shared" si="3"/>
        <v>693</v>
      </c>
      <c r="O18" s="5">
        <f>H18+N18</f>
        <v>1536</v>
      </c>
      <c r="P18" s="5">
        <v>70</v>
      </c>
      <c r="Q18" s="5">
        <v>100</v>
      </c>
      <c r="R18" s="4">
        <v>176</v>
      </c>
      <c r="S18" s="4">
        <v>114</v>
      </c>
      <c r="T18" s="4">
        <v>0</v>
      </c>
      <c r="U18" s="4">
        <v>39</v>
      </c>
      <c r="V18" s="6" t="e">
        <f>#REF!-O18-Q18</f>
        <v>#REF!</v>
      </c>
      <c r="W18" s="7">
        <f t="shared" si="1"/>
        <v>1075.2</v>
      </c>
      <c r="X18" s="5">
        <v>485</v>
      </c>
      <c r="Y18" s="8">
        <f t="shared" si="2"/>
        <v>1560.2</v>
      </c>
      <c r="Z18" s="9">
        <v>162</v>
      </c>
      <c r="AA18" s="10">
        <v>1075</v>
      </c>
      <c r="AB18" s="11">
        <v>5</v>
      </c>
      <c r="AC18" s="43">
        <v>0.30996</v>
      </c>
      <c r="AD18" s="11">
        <f>AB18-AC18</f>
        <v>4.69004</v>
      </c>
      <c r="AE18" s="11"/>
      <c r="AF18" s="46"/>
    </row>
    <row r="19" spans="1:32" s="12" customFormat="1" ht="23.25" customHeight="1">
      <c r="A19" s="3">
        <v>14</v>
      </c>
      <c r="B19" s="38" t="s">
        <v>22</v>
      </c>
      <c r="C19" s="4">
        <v>379</v>
      </c>
      <c r="D19" s="4">
        <v>0</v>
      </c>
      <c r="E19" s="4">
        <v>92</v>
      </c>
      <c r="F19" s="4">
        <v>56</v>
      </c>
      <c r="G19" s="4">
        <v>51</v>
      </c>
      <c r="H19" s="4">
        <f t="shared" si="0"/>
        <v>578</v>
      </c>
      <c r="I19" s="4">
        <v>330</v>
      </c>
      <c r="J19" s="4">
        <v>0</v>
      </c>
      <c r="K19" s="4">
        <v>68</v>
      </c>
      <c r="L19" s="4">
        <v>44</v>
      </c>
      <c r="M19" s="4">
        <v>45</v>
      </c>
      <c r="N19" s="4">
        <f t="shared" si="3"/>
        <v>487</v>
      </c>
      <c r="O19" s="5">
        <v>1065</v>
      </c>
      <c r="P19" s="5">
        <v>70</v>
      </c>
      <c r="Q19" s="5">
        <v>100</v>
      </c>
      <c r="R19" s="14">
        <v>273</v>
      </c>
      <c r="S19" s="4">
        <v>0</v>
      </c>
      <c r="T19" s="4">
        <v>0</v>
      </c>
      <c r="U19" s="4">
        <v>0</v>
      </c>
      <c r="V19" s="6">
        <v>0</v>
      </c>
      <c r="W19" s="7">
        <f t="shared" si="1"/>
        <v>745.5</v>
      </c>
      <c r="X19" s="5">
        <v>188</v>
      </c>
      <c r="Y19" s="8">
        <f t="shared" si="2"/>
        <v>933.5</v>
      </c>
      <c r="Z19" s="9">
        <v>63</v>
      </c>
      <c r="AA19" s="10">
        <v>746</v>
      </c>
      <c r="AB19" s="11">
        <v>5</v>
      </c>
      <c r="AC19" s="24">
        <v>0.36</v>
      </c>
      <c r="AD19" s="11">
        <f>AB19-AC19</f>
        <v>4.64</v>
      </c>
      <c r="AE19" s="11"/>
      <c r="AF19" s="46"/>
    </row>
    <row r="20" spans="1:32" s="12" customFormat="1" ht="23.25" customHeight="1">
      <c r="A20" s="3">
        <v>15</v>
      </c>
      <c r="B20" s="38" t="s">
        <v>23</v>
      </c>
      <c r="C20" s="4">
        <v>649</v>
      </c>
      <c r="D20" s="4">
        <v>0</v>
      </c>
      <c r="E20" s="4">
        <v>36</v>
      </c>
      <c r="F20" s="4">
        <v>56</v>
      </c>
      <c r="G20" s="4">
        <v>2</v>
      </c>
      <c r="H20" s="4">
        <f t="shared" si="0"/>
        <v>743</v>
      </c>
      <c r="I20" s="4">
        <v>615</v>
      </c>
      <c r="J20" s="4">
        <v>0</v>
      </c>
      <c r="K20" s="4">
        <v>21</v>
      </c>
      <c r="L20" s="4">
        <v>51</v>
      </c>
      <c r="M20" s="4">
        <v>1</v>
      </c>
      <c r="N20" s="4">
        <f t="shared" si="3"/>
        <v>688</v>
      </c>
      <c r="O20" s="5">
        <f>H20+N20</f>
        <v>1431</v>
      </c>
      <c r="P20" s="5">
        <v>70</v>
      </c>
      <c r="Q20" s="5">
        <v>100</v>
      </c>
      <c r="R20" s="4">
        <v>385</v>
      </c>
      <c r="S20" s="4">
        <v>467</v>
      </c>
      <c r="T20" s="4">
        <v>638</v>
      </c>
      <c r="U20" s="4">
        <v>187</v>
      </c>
      <c r="V20" s="6" t="e">
        <f>#REF!-O20-Q20</f>
        <v>#REF!</v>
      </c>
      <c r="W20" s="7">
        <f t="shared" si="1"/>
        <v>1001.7</v>
      </c>
      <c r="X20" s="5">
        <v>770</v>
      </c>
      <c r="Y20" s="8">
        <f t="shared" si="2"/>
        <v>1771.7</v>
      </c>
      <c r="Z20" s="9">
        <v>257</v>
      </c>
      <c r="AA20" s="10">
        <v>1002</v>
      </c>
      <c r="AB20" s="11">
        <v>5</v>
      </c>
      <c r="AC20" s="43">
        <v>3.906</v>
      </c>
      <c r="AD20" s="11">
        <f>AB20-AC20</f>
        <v>1.0939999999999999</v>
      </c>
      <c r="AE20" s="11"/>
      <c r="AF20" s="46"/>
    </row>
    <row r="21" spans="1:32" s="12" customFormat="1" ht="23.25" customHeight="1">
      <c r="A21" s="3">
        <v>16</v>
      </c>
      <c r="B21" s="38" t="s">
        <v>24</v>
      </c>
      <c r="C21" s="4">
        <v>33</v>
      </c>
      <c r="D21" s="4">
        <v>0</v>
      </c>
      <c r="E21" s="4">
        <v>0</v>
      </c>
      <c r="F21" s="4">
        <v>0</v>
      </c>
      <c r="G21" s="4">
        <v>2</v>
      </c>
      <c r="H21" s="4">
        <f t="shared" si="0"/>
        <v>35</v>
      </c>
      <c r="I21" s="4">
        <v>36</v>
      </c>
      <c r="J21" s="4">
        <v>0</v>
      </c>
      <c r="K21" s="4">
        <v>1</v>
      </c>
      <c r="L21" s="4">
        <v>0</v>
      </c>
      <c r="M21" s="4">
        <v>2</v>
      </c>
      <c r="N21" s="4">
        <f t="shared" si="3"/>
        <v>39</v>
      </c>
      <c r="O21" s="5">
        <v>297</v>
      </c>
      <c r="P21" s="5">
        <v>70</v>
      </c>
      <c r="Q21" s="5">
        <v>100</v>
      </c>
      <c r="R21" s="4">
        <v>0</v>
      </c>
      <c r="S21" s="4">
        <v>0</v>
      </c>
      <c r="T21" s="4">
        <v>0</v>
      </c>
      <c r="U21" s="4">
        <v>0</v>
      </c>
      <c r="V21" s="6" t="e">
        <f>#REF!-O21</f>
        <v>#REF!</v>
      </c>
      <c r="W21" s="7">
        <f t="shared" si="1"/>
        <v>207.9</v>
      </c>
      <c r="X21" s="5">
        <v>177</v>
      </c>
      <c r="Y21" s="8">
        <f t="shared" si="2"/>
        <v>384.9</v>
      </c>
      <c r="Z21" s="9">
        <v>59</v>
      </c>
      <c r="AA21" s="10">
        <v>208</v>
      </c>
      <c r="AB21" s="11">
        <v>5</v>
      </c>
      <c r="AC21" s="25" t="s">
        <v>0</v>
      </c>
      <c r="AD21" s="11">
        <v>5</v>
      </c>
      <c r="AE21" s="11"/>
      <c r="AF21" s="46"/>
    </row>
    <row r="22" spans="1:32" s="12" customFormat="1" ht="23.25" customHeight="1">
      <c r="A22" s="3">
        <v>17</v>
      </c>
      <c r="B22" s="38" t="s">
        <v>25</v>
      </c>
      <c r="C22" s="4">
        <v>650</v>
      </c>
      <c r="D22" s="4">
        <v>0</v>
      </c>
      <c r="E22" s="4">
        <v>152</v>
      </c>
      <c r="F22" s="4">
        <v>254</v>
      </c>
      <c r="G22" s="4">
        <v>1</v>
      </c>
      <c r="H22" s="4">
        <f t="shared" si="0"/>
        <v>1057</v>
      </c>
      <c r="I22" s="4">
        <v>746</v>
      </c>
      <c r="J22" s="4">
        <v>0</v>
      </c>
      <c r="K22" s="4">
        <v>168</v>
      </c>
      <c r="L22" s="4">
        <v>236</v>
      </c>
      <c r="M22" s="4">
        <v>1</v>
      </c>
      <c r="N22" s="4">
        <f t="shared" si="3"/>
        <v>1151</v>
      </c>
      <c r="O22" s="5">
        <v>2695</v>
      </c>
      <c r="P22" s="5">
        <v>70</v>
      </c>
      <c r="Q22" s="5">
        <v>100</v>
      </c>
      <c r="R22" s="4">
        <v>579</v>
      </c>
      <c r="S22" s="4">
        <v>449</v>
      </c>
      <c r="T22" s="4">
        <v>211</v>
      </c>
      <c r="U22" s="4">
        <v>353</v>
      </c>
      <c r="V22" s="6" t="e">
        <f>#REF!-O22-Q22</f>
        <v>#REF!</v>
      </c>
      <c r="W22" s="7">
        <f t="shared" si="1"/>
        <v>1886.5</v>
      </c>
      <c r="X22" s="5">
        <v>603</v>
      </c>
      <c r="Y22" s="8">
        <f t="shared" si="2"/>
        <v>2489.5</v>
      </c>
      <c r="Z22" s="9">
        <v>201</v>
      </c>
      <c r="AA22" s="10">
        <v>1887</v>
      </c>
      <c r="AB22" s="11">
        <v>5</v>
      </c>
      <c r="AC22" s="25" t="s">
        <v>0</v>
      </c>
      <c r="AD22" s="11">
        <v>5</v>
      </c>
      <c r="AE22" s="11"/>
      <c r="AF22" s="46"/>
    </row>
    <row r="23" spans="1:32" s="12" customFormat="1" ht="23.25" customHeight="1">
      <c r="A23" s="3">
        <v>18</v>
      </c>
      <c r="B23" s="38" t="s">
        <v>26</v>
      </c>
      <c r="C23" s="4">
        <v>46</v>
      </c>
      <c r="D23" s="4">
        <v>0</v>
      </c>
      <c r="E23" s="4">
        <v>22</v>
      </c>
      <c r="F23" s="4">
        <v>49</v>
      </c>
      <c r="G23" s="4">
        <v>0</v>
      </c>
      <c r="H23" s="4">
        <f t="shared" si="0"/>
        <v>117</v>
      </c>
      <c r="I23" s="4">
        <v>23</v>
      </c>
      <c r="J23" s="4">
        <v>0</v>
      </c>
      <c r="K23" s="4">
        <v>20</v>
      </c>
      <c r="L23" s="4">
        <v>42</v>
      </c>
      <c r="M23" s="4">
        <v>0</v>
      </c>
      <c r="N23" s="4">
        <f t="shared" si="3"/>
        <v>85</v>
      </c>
      <c r="O23" s="5">
        <v>2062</v>
      </c>
      <c r="P23" s="5">
        <v>70</v>
      </c>
      <c r="Q23" s="5">
        <v>100</v>
      </c>
      <c r="R23" s="4">
        <v>0</v>
      </c>
      <c r="S23" s="4">
        <v>0</v>
      </c>
      <c r="T23" s="4">
        <v>0</v>
      </c>
      <c r="U23" s="4">
        <v>0</v>
      </c>
      <c r="V23" s="6">
        <v>0</v>
      </c>
      <c r="W23" s="7">
        <f t="shared" si="1"/>
        <v>1443.4</v>
      </c>
      <c r="X23" s="5">
        <v>54</v>
      </c>
      <c r="Y23" s="8">
        <f t="shared" si="2"/>
        <v>1497.4</v>
      </c>
      <c r="Z23" s="9">
        <v>18</v>
      </c>
      <c r="AA23" s="10">
        <v>1443</v>
      </c>
      <c r="AB23" s="11">
        <v>5</v>
      </c>
      <c r="AC23" s="43">
        <v>1.125</v>
      </c>
      <c r="AD23" s="11">
        <f>AB23-AC23</f>
        <v>3.875</v>
      </c>
      <c r="AE23" s="11"/>
      <c r="AF23" s="46"/>
    </row>
    <row r="24" spans="1:32" s="12" customFormat="1" ht="23.25" customHeight="1">
      <c r="A24" s="3">
        <v>19</v>
      </c>
      <c r="B24" s="38" t="s">
        <v>27</v>
      </c>
      <c r="C24" s="4">
        <v>1558</v>
      </c>
      <c r="D24" s="4">
        <v>0</v>
      </c>
      <c r="E24" s="4">
        <v>384</v>
      </c>
      <c r="F24" s="4">
        <v>368</v>
      </c>
      <c r="G24" s="4">
        <v>389</v>
      </c>
      <c r="H24" s="4">
        <f t="shared" si="0"/>
        <v>2699</v>
      </c>
      <c r="I24" s="4">
        <v>1317</v>
      </c>
      <c r="J24" s="4">
        <v>0</v>
      </c>
      <c r="K24" s="4">
        <v>248</v>
      </c>
      <c r="L24" s="4">
        <v>314</v>
      </c>
      <c r="M24" s="4">
        <v>239</v>
      </c>
      <c r="N24" s="4">
        <f t="shared" si="3"/>
        <v>2118</v>
      </c>
      <c r="O24" s="5">
        <v>8186</v>
      </c>
      <c r="P24" s="5">
        <v>70</v>
      </c>
      <c r="Q24" s="5">
        <v>100</v>
      </c>
      <c r="R24" s="4">
        <v>0</v>
      </c>
      <c r="S24" s="4">
        <v>0</v>
      </c>
      <c r="T24" s="4">
        <v>0</v>
      </c>
      <c r="U24" s="4">
        <v>0</v>
      </c>
      <c r="V24" s="6" t="e">
        <f>#REF!-#REF!-Q24</f>
        <v>#REF!</v>
      </c>
      <c r="W24" s="7">
        <f t="shared" si="1"/>
        <v>5730.2</v>
      </c>
      <c r="X24" s="5">
        <v>975</v>
      </c>
      <c r="Y24" s="8">
        <f t="shared" si="2"/>
        <v>6705.2</v>
      </c>
      <c r="Z24" s="9">
        <v>325</v>
      </c>
      <c r="AA24" s="10">
        <v>5730</v>
      </c>
      <c r="AB24" s="11">
        <v>5</v>
      </c>
      <c r="AC24" s="25" t="s">
        <v>0</v>
      </c>
      <c r="AD24" s="11">
        <v>5</v>
      </c>
      <c r="AE24" s="11"/>
      <c r="AF24" s="46"/>
    </row>
    <row r="25" spans="1:32" s="12" customFormat="1" ht="23.25" customHeight="1">
      <c r="A25" s="3">
        <v>20</v>
      </c>
      <c r="B25" s="38" t="s">
        <v>28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4"/>
      <c r="S25" s="4"/>
      <c r="T25" s="4"/>
      <c r="U25" s="4"/>
      <c r="V25" s="6"/>
      <c r="W25" s="7"/>
      <c r="X25" s="5"/>
      <c r="Y25" s="8"/>
      <c r="Z25" s="9"/>
      <c r="AA25" s="10"/>
      <c r="AB25" s="11">
        <v>5</v>
      </c>
      <c r="AC25" s="25" t="s">
        <v>0</v>
      </c>
      <c r="AD25" s="11">
        <v>5</v>
      </c>
      <c r="AE25" s="11"/>
      <c r="AF25" s="46"/>
    </row>
    <row r="26" spans="1:32" s="12" customFormat="1" ht="23.25" customHeight="1" thickBot="1">
      <c r="A26" s="80" t="s">
        <v>29</v>
      </c>
      <c r="B26" s="81"/>
      <c r="C26" s="15">
        <v>845</v>
      </c>
      <c r="D26" s="15">
        <v>0</v>
      </c>
      <c r="E26" s="15">
        <v>151</v>
      </c>
      <c r="F26" s="15">
        <v>123</v>
      </c>
      <c r="G26" s="15">
        <v>0</v>
      </c>
      <c r="H26" s="15">
        <f>SUM(C26:G26)</f>
        <v>1119</v>
      </c>
      <c r="I26" s="15">
        <v>709</v>
      </c>
      <c r="J26" s="15">
        <v>0</v>
      </c>
      <c r="K26" s="15">
        <v>203</v>
      </c>
      <c r="L26" s="15">
        <v>90</v>
      </c>
      <c r="M26" s="15">
        <v>0</v>
      </c>
      <c r="N26" s="15">
        <f>SUM(I26:M26)</f>
        <v>1002</v>
      </c>
      <c r="O26" s="16">
        <v>3132</v>
      </c>
      <c r="P26" s="16">
        <v>70</v>
      </c>
      <c r="Q26" s="16">
        <v>100</v>
      </c>
      <c r="R26" s="15">
        <v>380</v>
      </c>
      <c r="S26" s="15">
        <v>0</v>
      </c>
      <c r="T26" s="15">
        <v>0</v>
      </c>
      <c r="U26" s="15">
        <v>587</v>
      </c>
      <c r="V26" s="17" t="e">
        <f>#REF!-O26-Q26</f>
        <v>#REF!</v>
      </c>
      <c r="W26" s="18">
        <f>O26*P26/Q26</f>
        <v>2192.4</v>
      </c>
      <c r="X26" s="16">
        <v>522</v>
      </c>
      <c r="Y26" s="19">
        <f>W26+X26</f>
        <v>2714.4</v>
      </c>
      <c r="Z26" s="20">
        <v>137</v>
      </c>
      <c r="AA26" s="21">
        <v>2192</v>
      </c>
      <c r="AB26" s="22">
        <f>SUM(AB5:AB25)</f>
        <v>100</v>
      </c>
      <c r="AC26" s="45">
        <f>SUM(AC5:AC25)</f>
        <v>17.97596</v>
      </c>
      <c r="AD26" s="22">
        <f>SUM(AD5:AD25)</f>
        <v>82.02404000000001</v>
      </c>
      <c r="AE26" s="22"/>
      <c r="AF26" s="47">
        <f>SUM(AF5:AF25)</f>
        <v>5</v>
      </c>
    </row>
    <row r="31" spans="1:32" ht="49.5" customHeight="1">
      <c r="A31" s="88" t="s">
        <v>55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</row>
  </sheetData>
  <sheetProtection/>
  <mergeCells count="35">
    <mergeCell ref="A31:AF31"/>
    <mergeCell ref="A1:AF1"/>
    <mergeCell ref="A2:AF2"/>
    <mergeCell ref="AB15:AB16"/>
    <mergeCell ref="AC15:AC16"/>
    <mergeCell ref="AD15:AD16"/>
    <mergeCell ref="X15:X16"/>
    <mergeCell ref="Y15:Y16"/>
    <mergeCell ref="Z15:Z16"/>
    <mergeCell ref="AA15:AA16"/>
    <mergeCell ref="O15:O16"/>
    <mergeCell ref="U15:U16"/>
    <mergeCell ref="T15:T16"/>
    <mergeCell ref="V15:V16"/>
    <mergeCell ref="W15:W16"/>
    <mergeCell ref="P15:P16"/>
    <mergeCell ref="Q15:Q16"/>
    <mergeCell ref="R15:R16"/>
    <mergeCell ref="S15:S16"/>
    <mergeCell ref="I15:I16"/>
    <mergeCell ref="J15:J16"/>
    <mergeCell ref="K15:K16"/>
    <mergeCell ref="L15:L16"/>
    <mergeCell ref="M15:M16"/>
    <mergeCell ref="N15:N16"/>
    <mergeCell ref="A26:B26"/>
    <mergeCell ref="AE3:AF3"/>
    <mergeCell ref="A15:A16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5" right="0.15" top="0.5" bottom="0.15" header="0.21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tabSelected="1" view="pageBreakPreview" zoomScale="85" zoomScaleSheetLayoutView="85" zoomScalePageLayoutView="0" workbookViewId="0" topLeftCell="A1">
      <selection activeCell="AD3" sqref="AD3"/>
    </sheetView>
  </sheetViews>
  <sheetFormatPr defaultColWidth="9.140625" defaultRowHeight="12.75"/>
  <cols>
    <col min="1" max="1" width="4.421875" style="2" customWidth="1"/>
    <col min="2" max="2" width="11.421875" style="2" customWidth="1"/>
    <col min="3" max="3" width="7.8515625" style="2" hidden="1" customWidth="1"/>
    <col min="4" max="4" width="4.7109375" style="2" hidden="1" customWidth="1"/>
    <col min="5" max="5" width="6.57421875" style="2" hidden="1" customWidth="1"/>
    <col min="6" max="6" width="7.28125" style="2" hidden="1" customWidth="1"/>
    <col min="7" max="7" width="6.28125" style="2" hidden="1" customWidth="1"/>
    <col min="8" max="8" width="7.421875" style="2" hidden="1" customWidth="1"/>
    <col min="9" max="9" width="8.28125" style="2" hidden="1" customWidth="1"/>
    <col min="10" max="10" width="5.00390625" style="2" hidden="1" customWidth="1"/>
    <col min="11" max="11" width="6.421875" style="2" hidden="1" customWidth="1"/>
    <col min="12" max="12" width="6.7109375" style="2" hidden="1" customWidth="1"/>
    <col min="13" max="13" width="5.7109375" style="2" hidden="1" customWidth="1"/>
    <col min="14" max="14" width="7.57421875" style="2" hidden="1" customWidth="1"/>
    <col min="15" max="15" width="27.00390625" style="2" hidden="1" customWidth="1"/>
    <col min="16" max="16" width="11.00390625" style="2" hidden="1" customWidth="1"/>
    <col min="17" max="17" width="12.00390625" style="2" hidden="1" customWidth="1"/>
    <col min="18" max="18" width="6.8515625" style="2" hidden="1" customWidth="1"/>
    <col min="19" max="19" width="6.57421875" style="2" hidden="1" customWidth="1"/>
    <col min="20" max="20" width="6.8515625" style="2" hidden="1" customWidth="1"/>
    <col min="21" max="21" width="7.00390625" style="2" hidden="1" customWidth="1"/>
    <col min="22" max="22" width="11.28125" style="2" hidden="1" customWidth="1"/>
    <col min="23" max="23" width="19.421875" style="2" hidden="1" customWidth="1"/>
    <col min="24" max="27" width="14.7109375" style="2" hidden="1" customWidth="1"/>
    <col min="28" max="28" width="11.57421875" style="2" customWidth="1"/>
    <col min="29" max="29" width="16.00390625" style="2" customWidth="1"/>
    <col min="30" max="30" width="12.7109375" style="2" customWidth="1"/>
    <col min="31" max="31" width="13.00390625" style="2" customWidth="1"/>
    <col min="32" max="32" width="16.140625" style="2" customWidth="1"/>
    <col min="33" max="33" width="9.57421875" style="2" customWidth="1"/>
    <col min="34" max="34" width="7.57421875" style="2" customWidth="1"/>
    <col min="35" max="35" width="8.00390625" style="2" customWidth="1"/>
    <col min="36" max="36" width="15.140625" style="2" customWidth="1"/>
    <col min="37" max="37" width="15.00390625" style="2" customWidth="1"/>
    <col min="38" max="38" width="11.28125" style="2" customWidth="1"/>
    <col min="39" max="39" width="12.140625" style="2" customWidth="1"/>
    <col min="40" max="16384" width="9.140625" style="2" customWidth="1"/>
  </cols>
  <sheetData>
    <row r="1" spans="1:39" ht="18" customHeight="1">
      <c r="A1" s="89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40" ht="25.5" customHeight="1" thickBot="1">
      <c r="A2" s="95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1"/>
    </row>
    <row r="3" spans="1:39" ht="51.75" customHeight="1">
      <c r="A3" s="32" t="s">
        <v>3</v>
      </c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 t="s">
        <v>32</v>
      </c>
      <c r="AC3" s="35" t="s">
        <v>49</v>
      </c>
      <c r="AD3" s="35" t="s">
        <v>33</v>
      </c>
      <c r="AE3" s="48" t="s">
        <v>34</v>
      </c>
      <c r="AF3" s="48" t="s">
        <v>35</v>
      </c>
      <c r="AG3" s="48" t="s">
        <v>53</v>
      </c>
      <c r="AH3" s="48" t="s">
        <v>36</v>
      </c>
      <c r="AI3" s="48" t="s">
        <v>37</v>
      </c>
      <c r="AJ3" s="48" t="s">
        <v>38</v>
      </c>
      <c r="AK3" s="48" t="s">
        <v>47</v>
      </c>
      <c r="AL3" s="48" t="s">
        <v>48</v>
      </c>
      <c r="AM3" s="49" t="s">
        <v>39</v>
      </c>
    </row>
    <row r="4" spans="1:39" s="12" customFormat="1" ht="23.25" customHeight="1">
      <c r="A4" s="3">
        <v>1</v>
      </c>
      <c r="B4" s="3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4"/>
      <c r="S4" s="4"/>
      <c r="T4" s="4"/>
      <c r="U4" s="4"/>
      <c r="V4" s="6"/>
      <c r="W4" s="7"/>
      <c r="X4" s="5"/>
      <c r="Y4" s="8"/>
      <c r="Z4" s="9"/>
      <c r="AA4" s="10"/>
      <c r="AB4" s="11"/>
      <c r="AC4" s="25"/>
      <c r="AD4" s="11"/>
      <c r="AE4" s="11"/>
      <c r="AF4" s="43"/>
      <c r="AG4" s="43"/>
      <c r="AH4" s="43"/>
      <c r="AI4" s="43"/>
      <c r="AJ4" s="43"/>
      <c r="AK4" s="43"/>
      <c r="AL4" s="43"/>
      <c r="AM4" s="46"/>
    </row>
    <row r="5" spans="1:39" s="12" customFormat="1" ht="23.25" customHeight="1">
      <c r="A5" s="3">
        <v>2</v>
      </c>
      <c r="B5" s="3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4"/>
      <c r="S5" s="4"/>
      <c r="T5" s="4"/>
      <c r="U5" s="4"/>
      <c r="V5" s="6"/>
      <c r="W5" s="7"/>
      <c r="X5" s="5"/>
      <c r="Y5" s="8"/>
      <c r="Z5" s="9"/>
      <c r="AA5" s="10"/>
      <c r="AB5" s="11"/>
      <c r="AC5" s="25"/>
      <c r="AD5" s="11"/>
      <c r="AE5" s="11"/>
      <c r="AF5" s="43"/>
      <c r="AG5" s="43"/>
      <c r="AH5" s="43"/>
      <c r="AI5" s="43"/>
      <c r="AJ5" s="43"/>
      <c r="AK5" s="43"/>
      <c r="AL5" s="43"/>
      <c r="AM5" s="46"/>
    </row>
    <row r="6" spans="1:39" s="12" customFormat="1" ht="23.25" customHeight="1">
      <c r="A6" s="3">
        <v>3</v>
      </c>
      <c r="B6" s="3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4"/>
      <c r="S6" s="4"/>
      <c r="T6" s="4"/>
      <c r="U6" s="4"/>
      <c r="V6" s="6"/>
      <c r="W6" s="7"/>
      <c r="X6" s="5"/>
      <c r="Y6" s="8"/>
      <c r="Z6" s="9"/>
      <c r="AA6" s="10"/>
      <c r="AB6" s="11"/>
      <c r="AC6" s="25"/>
      <c r="AD6" s="11"/>
      <c r="AE6" s="11"/>
      <c r="AF6" s="43"/>
      <c r="AG6" s="43"/>
      <c r="AH6" s="43"/>
      <c r="AI6" s="43"/>
      <c r="AJ6" s="43"/>
      <c r="AK6" s="43"/>
      <c r="AL6" s="43"/>
      <c r="AM6" s="46"/>
    </row>
    <row r="7" spans="1:39" s="12" customFormat="1" ht="23.25" customHeight="1">
      <c r="A7" s="3">
        <v>4</v>
      </c>
      <c r="B7" s="3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4"/>
      <c r="S7" s="4"/>
      <c r="T7" s="4"/>
      <c r="U7" s="4"/>
      <c r="V7" s="6"/>
      <c r="W7" s="7"/>
      <c r="X7" s="5"/>
      <c r="Y7" s="8"/>
      <c r="Z7" s="9"/>
      <c r="AA7" s="10"/>
      <c r="AB7" s="11"/>
      <c r="AC7" s="43"/>
      <c r="AD7" s="11"/>
      <c r="AE7" s="11"/>
      <c r="AF7" s="43"/>
      <c r="AG7" s="43"/>
      <c r="AH7" s="43"/>
      <c r="AI7" s="43"/>
      <c r="AJ7" s="43"/>
      <c r="AK7" s="43"/>
      <c r="AL7" s="43"/>
      <c r="AM7" s="46"/>
    </row>
    <row r="8" spans="1:39" s="12" customFormat="1" ht="27" customHeight="1">
      <c r="A8" s="3">
        <v>5</v>
      </c>
      <c r="B8" s="3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4"/>
      <c r="S8" s="4"/>
      <c r="T8" s="4"/>
      <c r="U8" s="4"/>
      <c r="V8" s="6"/>
      <c r="W8" s="7"/>
      <c r="X8" s="5"/>
      <c r="Y8" s="8"/>
      <c r="Z8" s="9"/>
      <c r="AA8" s="10"/>
      <c r="AB8" s="11"/>
      <c r="AC8" s="43"/>
      <c r="AD8" s="11"/>
      <c r="AE8" s="11"/>
      <c r="AF8" s="43"/>
      <c r="AG8" s="43"/>
      <c r="AH8" s="43"/>
      <c r="AI8" s="43"/>
      <c r="AJ8" s="43"/>
      <c r="AK8" s="43"/>
      <c r="AL8" s="43"/>
      <c r="AM8" s="46"/>
    </row>
    <row r="9" spans="1:39" s="12" customFormat="1" ht="23.25" customHeight="1">
      <c r="A9" s="3">
        <v>6</v>
      </c>
      <c r="B9" s="4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4"/>
      <c r="S9" s="4"/>
      <c r="T9" s="4"/>
      <c r="U9" s="4"/>
      <c r="V9" s="6"/>
      <c r="W9" s="7"/>
      <c r="X9" s="5"/>
      <c r="Y9" s="8"/>
      <c r="Z9" s="9"/>
      <c r="AA9" s="10"/>
      <c r="AB9" s="11"/>
      <c r="AC9" s="43"/>
      <c r="AD9" s="11"/>
      <c r="AE9" s="11"/>
      <c r="AF9" s="43"/>
      <c r="AG9" s="43"/>
      <c r="AH9" s="43"/>
      <c r="AI9" s="43"/>
      <c r="AJ9" s="43"/>
      <c r="AK9" s="43"/>
      <c r="AL9" s="43"/>
      <c r="AM9" s="46"/>
    </row>
    <row r="10" spans="1:39" s="12" customFormat="1" ht="23.25" customHeight="1">
      <c r="A10" s="3">
        <v>7</v>
      </c>
      <c r="B10" s="3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4"/>
      <c r="S10" s="4"/>
      <c r="T10" s="4"/>
      <c r="U10" s="4"/>
      <c r="V10" s="6"/>
      <c r="W10" s="7"/>
      <c r="X10" s="5"/>
      <c r="Y10" s="8"/>
      <c r="Z10" s="9"/>
      <c r="AA10" s="10"/>
      <c r="AB10" s="11"/>
      <c r="AC10" s="25"/>
      <c r="AD10" s="11"/>
      <c r="AE10" s="11"/>
      <c r="AF10" s="43"/>
      <c r="AG10" s="43"/>
      <c r="AH10" s="43"/>
      <c r="AI10" s="43"/>
      <c r="AJ10" s="43"/>
      <c r="AK10" s="43"/>
      <c r="AL10" s="43"/>
      <c r="AM10" s="46"/>
    </row>
    <row r="11" spans="1:39" s="13" customFormat="1" ht="23.25" customHeight="1">
      <c r="A11" s="3">
        <v>8</v>
      </c>
      <c r="B11" s="3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6"/>
      <c r="W11" s="7"/>
      <c r="X11" s="5"/>
      <c r="Y11" s="8"/>
      <c r="Z11" s="6"/>
      <c r="AA11" s="10"/>
      <c r="AB11" s="11"/>
      <c r="AC11" s="24"/>
      <c r="AD11" s="11"/>
      <c r="AE11" s="11"/>
      <c r="AF11" s="43"/>
      <c r="AG11" s="43"/>
      <c r="AH11" s="43"/>
      <c r="AI11" s="43"/>
      <c r="AJ11" s="43"/>
      <c r="AK11" s="43"/>
      <c r="AL11" s="43"/>
      <c r="AM11" s="46"/>
    </row>
    <row r="12" spans="1:39" s="12" customFormat="1" ht="23.25" customHeight="1">
      <c r="A12" s="3">
        <v>9</v>
      </c>
      <c r="B12" s="3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  <c r="Q12" s="5"/>
      <c r="R12" s="4"/>
      <c r="S12" s="4"/>
      <c r="T12" s="4"/>
      <c r="U12" s="4"/>
      <c r="V12" s="6"/>
      <c r="W12" s="7"/>
      <c r="X12" s="5"/>
      <c r="Y12" s="8"/>
      <c r="Z12" s="9"/>
      <c r="AA12" s="10"/>
      <c r="AB12" s="11"/>
      <c r="AC12" s="43"/>
      <c r="AD12" s="11"/>
      <c r="AE12" s="11"/>
      <c r="AF12" s="43"/>
      <c r="AG12" s="43"/>
      <c r="AH12" s="43"/>
      <c r="AI12" s="43"/>
      <c r="AJ12" s="43"/>
      <c r="AK12" s="43"/>
      <c r="AL12" s="43"/>
      <c r="AM12" s="46"/>
    </row>
    <row r="13" spans="1:39" s="12" customFormat="1" ht="23.25" customHeight="1">
      <c r="A13" s="3">
        <v>10</v>
      </c>
      <c r="B13" s="3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4"/>
      <c r="S13" s="4"/>
      <c r="T13" s="4"/>
      <c r="U13" s="4"/>
      <c r="V13" s="6"/>
      <c r="W13" s="7"/>
      <c r="X13" s="5"/>
      <c r="Y13" s="8"/>
      <c r="Z13" s="9"/>
      <c r="AA13" s="10"/>
      <c r="AB13" s="11"/>
      <c r="AC13" s="43"/>
      <c r="AD13" s="11"/>
      <c r="AE13" s="11"/>
      <c r="AF13" s="43"/>
      <c r="AG13" s="43"/>
      <c r="AH13" s="43"/>
      <c r="AI13" s="43"/>
      <c r="AJ13" s="43"/>
      <c r="AK13" s="43"/>
      <c r="AL13" s="43"/>
      <c r="AM13" s="46"/>
    </row>
    <row r="14" spans="1:39" s="12" customFormat="1" ht="23.25" customHeight="1">
      <c r="A14" s="23">
        <v>11</v>
      </c>
      <c r="B14" s="41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1"/>
      <c r="AC14" s="44"/>
      <c r="AD14" s="31"/>
      <c r="AE14" s="42"/>
      <c r="AF14" s="43"/>
      <c r="AG14" s="43"/>
      <c r="AH14" s="43"/>
      <c r="AI14" s="43"/>
      <c r="AJ14" s="43"/>
      <c r="AK14" s="43"/>
      <c r="AL14" s="43"/>
      <c r="AM14" s="46"/>
    </row>
    <row r="15" spans="1:39" s="12" customFormat="1" ht="23.25" customHeight="1">
      <c r="A15" s="3">
        <v>12</v>
      </c>
      <c r="B15" s="3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  <c r="P15" s="5"/>
      <c r="Q15" s="5"/>
      <c r="R15" s="4"/>
      <c r="S15" s="4"/>
      <c r="T15" s="4"/>
      <c r="U15" s="4"/>
      <c r="V15" s="6"/>
      <c r="W15" s="7"/>
      <c r="X15" s="5"/>
      <c r="Y15" s="8"/>
      <c r="Z15" s="9"/>
      <c r="AA15" s="10"/>
      <c r="AB15" s="11"/>
      <c r="AC15" s="25"/>
      <c r="AD15" s="11"/>
      <c r="AE15" s="11"/>
      <c r="AF15" s="43"/>
      <c r="AG15" s="43"/>
      <c r="AH15" s="43"/>
      <c r="AI15" s="43"/>
      <c r="AJ15" s="43"/>
      <c r="AK15" s="43"/>
      <c r="AL15" s="43"/>
      <c r="AM15" s="46"/>
    </row>
    <row r="16" spans="1:39" s="12" customFormat="1" ht="23.25" customHeight="1">
      <c r="A16" s="3">
        <v>13</v>
      </c>
      <c r="B16" s="3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4"/>
      <c r="S16" s="4"/>
      <c r="T16" s="4"/>
      <c r="U16" s="4"/>
      <c r="V16" s="6"/>
      <c r="W16" s="7"/>
      <c r="X16" s="5"/>
      <c r="Y16" s="8"/>
      <c r="Z16" s="9"/>
      <c r="AA16" s="10"/>
      <c r="AB16" s="11"/>
      <c r="AC16" s="43"/>
      <c r="AD16" s="11"/>
      <c r="AE16" s="11"/>
      <c r="AF16" s="43"/>
      <c r="AG16" s="43"/>
      <c r="AH16" s="43"/>
      <c r="AI16" s="43"/>
      <c r="AJ16" s="43"/>
      <c r="AK16" s="43"/>
      <c r="AL16" s="43"/>
      <c r="AM16" s="46"/>
    </row>
    <row r="17" spans="1:39" s="12" customFormat="1" ht="23.25" customHeight="1">
      <c r="A17" s="3">
        <v>14</v>
      </c>
      <c r="B17" s="3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5"/>
      <c r="Q17" s="5"/>
      <c r="R17" s="14"/>
      <c r="S17" s="4"/>
      <c r="T17" s="4"/>
      <c r="U17" s="4"/>
      <c r="V17" s="6"/>
      <c r="W17" s="7"/>
      <c r="X17" s="5"/>
      <c r="Y17" s="8"/>
      <c r="Z17" s="9"/>
      <c r="AA17" s="10"/>
      <c r="AB17" s="11"/>
      <c r="AC17" s="24"/>
      <c r="AD17" s="11"/>
      <c r="AE17" s="11"/>
      <c r="AF17" s="43"/>
      <c r="AG17" s="43"/>
      <c r="AH17" s="43"/>
      <c r="AI17" s="43"/>
      <c r="AJ17" s="43"/>
      <c r="AK17" s="43"/>
      <c r="AL17" s="43"/>
      <c r="AM17" s="46"/>
    </row>
    <row r="18" spans="1:39" s="12" customFormat="1" ht="23.25" customHeight="1">
      <c r="A18" s="3">
        <v>15</v>
      </c>
      <c r="B18" s="3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  <c r="Q18" s="5"/>
      <c r="R18" s="4"/>
      <c r="S18" s="4"/>
      <c r="T18" s="4"/>
      <c r="U18" s="4"/>
      <c r="V18" s="6"/>
      <c r="W18" s="7"/>
      <c r="X18" s="5"/>
      <c r="Y18" s="8"/>
      <c r="Z18" s="9"/>
      <c r="AA18" s="10"/>
      <c r="AB18" s="11"/>
      <c r="AC18" s="43"/>
      <c r="AD18" s="11"/>
      <c r="AE18" s="11"/>
      <c r="AF18" s="43"/>
      <c r="AG18" s="43"/>
      <c r="AH18" s="43"/>
      <c r="AI18" s="43"/>
      <c r="AJ18" s="43"/>
      <c r="AK18" s="43"/>
      <c r="AL18" s="43"/>
      <c r="AM18" s="46"/>
    </row>
    <row r="24" spans="1:39" ht="42.75" customHeight="1">
      <c r="A24" s="89" t="s">
        <v>52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</sheetData>
  <sheetProtection/>
  <mergeCells count="3">
    <mergeCell ref="A2:AM2"/>
    <mergeCell ref="A1:AM1"/>
    <mergeCell ref="A24:AM24"/>
  </mergeCells>
  <printOptions/>
  <pageMargins left="0.15" right="0.15" top="0.5" bottom="0.15" header="0.27" footer="0.1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zoomScaleSheetLayoutView="115" zoomScalePageLayoutView="0" workbookViewId="0" topLeftCell="A19">
      <selection activeCell="AA31" sqref="AA31"/>
    </sheetView>
  </sheetViews>
  <sheetFormatPr defaultColWidth="9.140625" defaultRowHeight="12.75"/>
  <cols>
    <col min="1" max="1" width="7.7109375" style="2" customWidth="1"/>
    <col min="2" max="2" width="15.7109375" style="2" customWidth="1"/>
    <col min="3" max="3" width="7.8515625" style="2" hidden="1" customWidth="1"/>
    <col min="4" max="4" width="4.7109375" style="2" hidden="1" customWidth="1"/>
    <col min="5" max="5" width="6.57421875" style="2" hidden="1" customWidth="1"/>
    <col min="6" max="6" width="7.28125" style="2" hidden="1" customWidth="1"/>
    <col min="7" max="7" width="6.28125" style="2" hidden="1" customWidth="1"/>
    <col min="8" max="8" width="7.421875" style="2" hidden="1" customWidth="1"/>
    <col min="9" max="9" width="8.28125" style="2" hidden="1" customWidth="1"/>
    <col min="10" max="10" width="5.00390625" style="2" hidden="1" customWidth="1"/>
    <col min="11" max="11" width="6.421875" style="2" hidden="1" customWidth="1"/>
    <col min="12" max="12" width="6.7109375" style="2" hidden="1" customWidth="1"/>
    <col min="13" max="13" width="5.7109375" style="2" hidden="1" customWidth="1"/>
    <col min="14" max="14" width="7.57421875" style="2" hidden="1" customWidth="1"/>
    <col min="15" max="15" width="27.00390625" style="2" hidden="1" customWidth="1"/>
    <col min="16" max="16" width="11.00390625" style="2" hidden="1" customWidth="1"/>
    <col min="17" max="17" width="12.00390625" style="2" hidden="1" customWidth="1"/>
    <col min="18" max="18" width="6.8515625" style="2" hidden="1" customWidth="1"/>
    <col min="19" max="19" width="6.57421875" style="2" hidden="1" customWidth="1"/>
    <col min="20" max="20" width="6.8515625" style="2" hidden="1" customWidth="1"/>
    <col min="21" max="21" width="7.00390625" style="2" hidden="1" customWidth="1"/>
    <col min="22" max="22" width="11.28125" style="2" hidden="1" customWidth="1"/>
    <col min="23" max="23" width="19.421875" style="2" hidden="1" customWidth="1"/>
    <col min="24" max="26" width="14.7109375" style="2" hidden="1" customWidth="1"/>
    <col min="27" max="27" width="45.140625" style="2" customWidth="1"/>
    <col min="28" max="16384" width="9.140625" style="2" customWidth="1"/>
  </cols>
  <sheetData>
    <row r="1" spans="1:27" ht="18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8" ht="30" customHeight="1" thickBot="1">
      <c r="A2" s="98" t="s">
        <v>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"/>
    </row>
    <row r="3" spans="1:27" ht="21" customHeight="1">
      <c r="A3" s="32" t="s">
        <v>3</v>
      </c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71" t="s">
        <v>43</v>
      </c>
    </row>
    <row r="4" spans="1:28" s="12" customFormat="1" ht="23.25" customHeight="1">
      <c r="A4" s="68">
        <v>1</v>
      </c>
      <c r="B4" s="50" t="s">
        <v>10</v>
      </c>
      <c r="C4" s="51">
        <v>938</v>
      </c>
      <c r="D4" s="51">
        <v>0</v>
      </c>
      <c r="E4" s="51">
        <v>126</v>
      </c>
      <c r="F4" s="51">
        <v>223</v>
      </c>
      <c r="G4" s="51">
        <v>0</v>
      </c>
      <c r="H4" s="51">
        <f aca="true" t="shared" si="0" ref="H4:H13">SUM(C4:G4)</f>
        <v>1287</v>
      </c>
      <c r="I4" s="51">
        <v>972</v>
      </c>
      <c r="J4" s="51">
        <v>0</v>
      </c>
      <c r="K4" s="51">
        <v>134</v>
      </c>
      <c r="L4" s="51">
        <v>225</v>
      </c>
      <c r="M4" s="51">
        <v>0</v>
      </c>
      <c r="N4" s="51">
        <f>SUM(I4:M4)</f>
        <v>1331</v>
      </c>
      <c r="O4" s="52">
        <v>4394</v>
      </c>
      <c r="P4" s="52">
        <v>70</v>
      </c>
      <c r="Q4" s="52">
        <v>100</v>
      </c>
      <c r="R4" s="51">
        <v>547</v>
      </c>
      <c r="S4" s="51">
        <v>419</v>
      </c>
      <c r="T4" s="51">
        <v>237</v>
      </c>
      <c r="U4" s="51">
        <v>233</v>
      </c>
      <c r="V4" s="53" t="e">
        <f>#REF!-O4-Q4</f>
        <v>#REF!</v>
      </c>
      <c r="W4" s="54">
        <f aca="true" t="shared" si="1" ref="W4:W13">O4*P4/Q4</f>
        <v>3075.8</v>
      </c>
      <c r="X4" s="52">
        <v>934</v>
      </c>
      <c r="Y4" s="55">
        <f>W4+X4</f>
        <v>4009.8</v>
      </c>
      <c r="Z4" s="56">
        <v>311</v>
      </c>
      <c r="AA4" s="72" t="s">
        <v>44</v>
      </c>
      <c r="AB4" s="66"/>
    </row>
    <row r="5" spans="1:28" s="12" customFormat="1" ht="23.25" customHeight="1">
      <c r="A5" s="68">
        <v>2</v>
      </c>
      <c r="B5" s="50" t="s">
        <v>11</v>
      </c>
      <c r="C5" s="51">
        <v>340</v>
      </c>
      <c r="D5" s="51">
        <v>0</v>
      </c>
      <c r="E5" s="51">
        <v>17</v>
      </c>
      <c r="F5" s="51">
        <v>14</v>
      </c>
      <c r="G5" s="51">
        <v>0</v>
      </c>
      <c r="H5" s="51">
        <f t="shared" si="0"/>
        <v>371</v>
      </c>
      <c r="I5" s="51">
        <v>291</v>
      </c>
      <c r="J5" s="51">
        <v>0</v>
      </c>
      <c r="K5" s="51">
        <v>14</v>
      </c>
      <c r="L5" s="51">
        <v>13</v>
      </c>
      <c r="M5" s="51">
        <v>0</v>
      </c>
      <c r="N5" s="51">
        <f>SUM(I5:M5)</f>
        <v>318</v>
      </c>
      <c r="O5" s="52">
        <f>H5+N5</f>
        <v>689</v>
      </c>
      <c r="P5" s="52">
        <v>70</v>
      </c>
      <c r="Q5" s="52">
        <v>100</v>
      </c>
      <c r="R5" s="51">
        <v>84</v>
      </c>
      <c r="S5" s="51">
        <v>170</v>
      </c>
      <c r="T5" s="51">
        <v>29</v>
      </c>
      <c r="U5" s="51">
        <v>67</v>
      </c>
      <c r="V5" s="53">
        <v>0</v>
      </c>
      <c r="W5" s="54">
        <f t="shared" si="1"/>
        <v>482.3</v>
      </c>
      <c r="X5" s="52">
        <v>45</v>
      </c>
      <c r="Y5" s="55">
        <f>W5+X5</f>
        <v>527.3</v>
      </c>
      <c r="Z5" s="56">
        <v>15</v>
      </c>
      <c r="AA5" s="72" t="s">
        <v>46</v>
      </c>
      <c r="AB5" s="66"/>
    </row>
    <row r="6" spans="1:28" s="12" customFormat="1" ht="23.25" customHeight="1">
      <c r="A6" s="68">
        <v>3</v>
      </c>
      <c r="B6" s="50" t="s">
        <v>12</v>
      </c>
      <c r="C6" s="51">
        <v>595</v>
      </c>
      <c r="D6" s="51">
        <v>0</v>
      </c>
      <c r="E6" s="51">
        <v>61</v>
      </c>
      <c r="F6" s="51">
        <v>82</v>
      </c>
      <c r="G6" s="51">
        <v>0</v>
      </c>
      <c r="H6" s="51">
        <f t="shared" si="0"/>
        <v>738</v>
      </c>
      <c r="I6" s="51">
        <v>638</v>
      </c>
      <c r="J6" s="51">
        <v>0</v>
      </c>
      <c r="K6" s="51">
        <v>43</v>
      </c>
      <c r="L6" s="51">
        <v>57</v>
      </c>
      <c r="M6" s="51">
        <v>0</v>
      </c>
      <c r="N6" s="51">
        <f>SUM(I6:M6)</f>
        <v>738</v>
      </c>
      <c r="O6" s="52">
        <f>H6+N6</f>
        <v>1476</v>
      </c>
      <c r="P6" s="52">
        <v>70</v>
      </c>
      <c r="Q6" s="52">
        <v>100</v>
      </c>
      <c r="R6" s="51">
        <v>293</v>
      </c>
      <c r="S6" s="51">
        <v>243</v>
      </c>
      <c r="T6" s="51">
        <v>561</v>
      </c>
      <c r="U6" s="51">
        <v>173</v>
      </c>
      <c r="V6" s="53" t="e">
        <f>#REF!-O6-Q6</f>
        <v>#REF!</v>
      </c>
      <c r="W6" s="54">
        <f t="shared" si="1"/>
        <v>1033.2</v>
      </c>
      <c r="X6" s="52">
        <v>645</v>
      </c>
      <c r="Y6" s="55">
        <f>W6+X6</f>
        <v>1678.2</v>
      </c>
      <c r="Z6" s="56">
        <v>210</v>
      </c>
      <c r="AA6" s="72" t="s">
        <v>50</v>
      </c>
      <c r="AB6" s="66"/>
    </row>
    <row r="7" spans="1:28" s="12" customFormat="1" ht="23.25" customHeight="1">
      <c r="A7" s="68">
        <v>4</v>
      </c>
      <c r="B7" s="50" t="s">
        <v>54</v>
      </c>
      <c r="C7" s="51">
        <v>973</v>
      </c>
      <c r="D7" s="51">
        <v>0</v>
      </c>
      <c r="E7" s="51">
        <v>55</v>
      </c>
      <c r="F7" s="51">
        <v>86</v>
      </c>
      <c r="G7" s="51">
        <v>23</v>
      </c>
      <c r="H7" s="51">
        <f t="shared" si="0"/>
        <v>1137</v>
      </c>
      <c r="I7" s="51">
        <v>935</v>
      </c>
      <c r="J7" s="51">
        <v>0</v>
      </c>
      <c r="K7" s="51">
        <v>83</v>
      </c>
      <c r="L7" s="51">
        <v>37</v>
      </c>
      <c r="M7" s="51">
        <v>12</v>
      </c>
      <c r="N7" s="51">
        <f>SUM(I7:M7)</f>
        <v>1067</v>
      </c>
      <c r="O7" s="52">
        <v>2204</v>
      </c>
      <c r="P7" s="52">
        <v>70</v>
      </c>
      <c r="Q7" s="52">
        <v>100</v>
      </c>
      <c r="R7" s="51">
        <v>434</v>
      </c>
      <c r="S7" s="51">
        <v>325</v>
      </c>
      <c r="T7" s="51">
        <v>449</v>
      </c>
      <c r="U7" s="51">
        <v>94</v>
      </c>
      <c r="V7" s="53">
        <v>0</v>
      </c>
      <c r="W7" s="54">
        <f t="shared" si="1"/>
        <v>1542.8</v>
      </c>
      <c r="X7" s="52">
        <v>459</v>
      </c>
      <c r="Y7" s="55">
        <v>1897</v>
      </c>
      <c r="Z7" s="56">
        <v>153</v>
      </c>
      <c r="AA7" s="73" t="s">
        <v>50</v>
      </c>
      <c r="AB7" s="66"/>
    </row>
    <row r="8" spans="1:28" s="12" customFormat="1" ht="27" customHeight="1">
      <c r="A8" s="68">
        <v>5</v>
      </c>
      <c r="B8" s="57" t="s">
        <v>13</v>
      </c>
      <c r="C8" s="51">
        <v>289</v>
      </c>
      <c r="D8" s="51">
        <v>0</v>
      </c>
      <c r="E8" s="51">
        <v>42</v>
      </c>
      <c r="F8" s="51">
        <v>13</v>
      </c>
      <c r="G8" s="51">
        <v>0</v>
      </c>
      <c r="H8" s="51">
        <f t="shared" si="0"/>
        <v>344</v>
      </c>
      <c r="I8" s="51">
        <v>243</v>
      </c>
      <c r="J8" s="51">
        <v>0</v>
      </c>
      <c r="K8" s="51">
        <v>28</v>
      </c>
      <c r="L8" s="51">
        <v>12</v>
      </c>
      <c r="M8" s="51">
        <v>0</v>
      </c>
      <c r="N8" s="51">
        <f>SUM(I8:M8)</f>
        <v>283</v>
      </c>
      <c r="O8" s="52">
        <f>H8+N8</f>
        <v>627</v>
      </c>
      <c r="P8" s="52">
        <v>70</v>
      </c>
      <c r="Q8" s="52">
        <v>100</v>
      </c>
      <c r="R8" s="51">
        <v>76</v>
      </c>
      <c r="S8" s="51">
        <v>25</v>
      </c>
      <c r="T8" s="51">
        <v>0</v>
      </c>
      <c r="U8" s="51">
        <v>0</v>
      </c>
      <c r="V8" s="53" t="e">
        <f>#REF!-O8-Q8</f>
        <v>#REF!</v>
      </c>
      <c r="W8" s="54">
        <f t="shared" si="1"/>
        <v>438.9</v>
      </c>
      <c r="X8" s="52">
        <v>24</v>
      </c>
      <c r="Y8" s="55">
        <f aca="true" t="shared" si="2" ref="Y8:Y13">W8+X8</f>
        <v>462.9</v>
      </c>
      <c r="Z8" s="56">
        <v>2</v>
      </c>
      <c r="AA8" s="73" t="s">
        <v>45</v>
      </c>
      <c r="AB8" s="66"/>
    </row>
    <row r="9" spans="1:28" s="12" customFormat="1" ht="23.25" customHeight="1">
      <c r="A9" s="68">
        <v>6</v>
      </c>
      <c r="B9" s="58" t="s">
        <v>19</v>
      </c>
      <c r="C9" s="51">
        <v>851</v>
      </c>
      <c r="D9" s="51">
        <v>0</v>
      </c>
      <c r="E9" s="51">
        <v>55</v>
      </c>
      <c r="F9" s="51">
        <v>45</v>
      </c>
      <c r="G9" s="51">
        <v>0</v>
      </c>
      <c r="H9" s="51">
        <f t="shared" si="0"/>
        <v>951</v>
      </c>
      <c r="I9" s="51">
        <v>845</v>
      </c>
      <c r="J9" s="51">
        <v>0</v>
      </c>
      <c r="K9" s="51">
        <v>41</v>
      </c>
      <c r="L9" s="51">
        <v>23</v>
      </c>
      <c r="M9" s="51">
        <v>0</v>
      </c>
      <c r="N9" s="51">
        <f>I9+J9+K9+L9</f>
        <v>909</v>
      </c>
      <c r="O9" s="52">
        <f>H9+N9</f>
        <v>1860</v>
      </c>
      <c r="P9" s="52">
        <v>70</v>
      </c>
      <c r="Q9" s="52">
        <v>100</v>
      </c>
      <c r="R9" s="51">
        <v>930</v>
      </c>
      <c r="S9" s="51">
        <v>1315</v>
      </c>
      <c r="T9" s="51">
        <v>4</v>
      </c>
      <c r="U9" s="51">
        <v>85</v>
      </c>
      <c r="V9" s="53" t="e">
        <f>#REF!-O9-Q9</f>
        <v>#REF!</v>
      </c>
      <c r="W9" s="54">
        <f t="shared" si="1"/>
        <v>1302</v>
      </c>
      <c r="X9" s="52">
        <v>3026</v>
      </c>
      <c r="Y9" s="55">
        <f t="shared" si="2"/>
        <v>4328</v>
      </c>
      <c r="Z9" s="56">
        <v>501</v>
      </c>
      <c r="AA9" s="73" t="s">
        <v>50</v>
      </c>
      <c r="AB9" s="66"/>
    </row>
    <row r="10" spans="1:28" s="12" customFormat="1" ht="23.25" customHeight="1">
      <c r="A10" s="68">
        <v>7</v>
      </c>
      <c r="B10" s="50" t="s">
        <v>14</v>
      </c>
      <c r="C10" s="51">
        <v>76</v>
      </c>
      <c r="D10" s="51">
        <v>0</v>
      </c>
      <c r="E10" s="51">
        <v>27</v>
      </c>
      <c r="F10" s="51">
        <v>8</v>
      </c>
      <c r="G10" s="51">
        <v>23</v>
      </c>
      <c r="H10" s="51">
        <f t="shared" si="0"/>
        <v>134</v>
      </c>
      <c r="I10" s="51">
        <v>55</v>
      </c>
      <c r="J10" s="51">
        <v>0</v>
      </c>
      <c r="K10" s="51">
        <v>29</v>
      </c>
      <c r="L10" s="51">
        <v>9</v>
      </c>
      <c r="M10" s="51">
        <v>18</v>
      </c>
      <c r="N10" s="51">
        <f>SUM(I10:M10)</f>
        <v>111</v>
      </c>
      <c r="O10" s="52">
        <v>8080</v>
      </c>
      <c r="P10" s="52">
        <v>70</v>
      </c>
      <c r="Q10" s="52">
        <v>100</v>
      </c>
      <c r="R10" s="51">
        <v>0</v>
      </c>
      <c r="S10" s="51">
        <v>0</v>
      </c>
      <c r="T10" s="51">
        <v>0</v>
      </c>
      <c r="U10" s="51">
        <v>0</v>
      </c>
      <c r="V10" s="53">
        <v>0</v>
      </c>
      <c r="W10" s="54">
        <f t="shared" si="1"/>
        <v>5656</v>
      </c>
      <c r="X10" s="52">
        <v>13925</v>
      </c>
      <c r="Y10" s="55">
        <f t="shared" si="2"/>
        <v>19581</v>
      </c>
      <c r="Z10" s="56">
        <v>4642</v>
      </c>
      <c r="AA10" s="72" t="s">
        <v>44</v>
      </c>
      <c r="AB10" s="66"/>
    </row>
    <row r="11" spans="1:28" s="13" customFormat="1" ht="23.25" customHeight="1">
      <c r="A11" s="68">
        <v>8</v>
      </c>
      <c r="B11" s="50" t="s">
        <v>15</v>
      </c>
      <c r="C11" s="51">
        <v>354</v>
      </c>
      <c r="D11" s="51">
        <v>0</v>
      </c>
      <c r="E11" s="51">
        <v>439</v>
      </c>
      <c r="F11" s="51">
        <v>4</v>
      </c>
      <c r="G11" s="51">
        <v>3</v>
      </c>
      <c r="H11" s="51">
        <f t="shared" si="0"/>
        <v>800</v>
      </c>
      <c r="I11" s="51">
        <v>333</v>
      </c>
      <c r="J11" s="51">
        <v>0</v>
      </c>
      <c r="K11" s="51">
        <v>351</v>
      </c>
      <c r="L11" s="51">
        <v>0</v>
      </c>
      <c r="M11" s="51">
        <v>8</v>
      </c>
      <c r="N11" s="51">
        <f>SUM(I11:M11)</f>
        <v>692</v>
      </c>
      <c r="O11" s="52">
        <f>H11+N11</f>
        <v>1492</v>
      </c>
      <c r="P11" s="52">
        <v>70</v>
      </c>
      <c r="Q11" s="52">
        <v>100</v>
      </c>
      <c r="R11" s="51">
        <v>790</v>
      </c>
      <c r="S11" s="51">
        <v>0</v>
      </c>
      <c r="T11" s="51">
        <v>0</v>
      </c>
      <c r="U11" s="51">
        <v>102</v>
      </c>
      <c r="V11" s="53" t="e">
        <f>#REF!-O11-Q11</f>
        <v>#REF!</v>
      </c>
      <c r="W11" s="54">
        <f t="shared" si="1"/>
        <v>1044.4</v>
      </c>
      <c r="X11" s="52">
        <v>77</v>
      </c>
      <c r="Y11" s="55">
        <f t="shared" si="2"/>
        <v>1121.4</v>
      </c>
      <c r="Z11" s="53">
        <v>26</v>
      </c>
      <c r="AA11" s="74" t="s">
        <v>46</v>
      </c>
      <c r="AB11" s="67"/>
    </row>
    <row r="12" spans="1:28" s="12" customFormat="1" ht="23.25" customHeight="1">
      <c r="A12" s="68">
        <v>9</v>
      </c>
      <c r="B12" s="50" t="s">
        <v>16</v>
      </c>
      <c r="C12" s="51">
        <v>768</v>
      </c>
      <c r="D12" s="51">
        <v>0</v>
      </c>
      <c r="E12" s="51">
        <v>482</v>
      </c>
      <c r="F12" s="51">
        <v>69</v>
      </c>
      <c r="G12" s="51">
        <v>37</v>
      </c>
      <c r="H12" s="51">
        <f t="shared" si="0"/>
        <v>1356</v>
      </c>
      <c r="I12" s="51">
        <v>688</v>
      </c>
      <c r="J12" s="51">
        <v>0</v>
      </c>
      <c r="K12" s="51">
        <v>394</v>
      </c>
      <c r="L12" s="51">
        <v>119</v>
      </c>
      <c r="M12" s="51">
        <v>10</v>
      </c>
      <c r="N12" s="51">
        <f>SUM(I12:M12)</f>
        <v>1211</v>
      </c>
      <c r="O12" s="52">
        <f>H12+N12</f>
        <v>2567</v>
      </c>
      <c r="P12" s="52">
        <v>70</v>
      </c>
      <c r="Q12" s="52">
        <v>100</v>
      </c>
      <c r="R12" s="51">
        <v>1344</v>
      </c>
      <c r="S12" s="51">
        <v>217</v>
      </c>
      <c r="T12" s="51">
        <v>523</v>
      </c>
      <c r="U12" s="51">
        <v>256</v>
      </c>
      <c r="V12" s="53" t="e">
        <f>#REF!-O12-Q12</f>
        <v>#REF!</v>
      </c>
      <c r="W12" s="54">
        <f t="shared" si="1"/>
        <v>1796.9</v>
      </c>
      <c r="X12" s="52">
        <v>674</v>
      </c>
      <c r="Y12" s="55">
        <f t="shared" si="2"/>
        <v>2470.9</v>
      </c>
      <c r="Z12" s="56">
        <v>206</v>
      </c>
      <c r="AA12" s="73" t="s">
        <v>46</v>
      </c>
      <c r="AB12" s="66"/>
    </row>
    <row r="13" spans="1:28" s="12" customFormat="1" ht="23.25" customHeight="1">
      <c r="A13" s="68">
        <v>10</v>
      </c>
      <c r="B13" s="50" t="s">
        <v>17</v>
      </c>
      <c r="C13" s="51">
        <v>335</v>
      </c>
      <c r="D13" s="51">
        <v>0</v>
      </c>
      <c r="E13" s="51">
        <v>31</v>
      </c>
      <c r="F13" s="51">
        <v>65</v>
      </c>
      <c r="G13" s="51">
        <v>0</v>
      </c>
      <c r="H13" s="51">
        <f t="shared" si="0"/>
        <v>431</v>
      </c>
      <c r="I13" s="51">
        <v>360</v>
      </c>
      <c r="J13" s="51">
        <v>0</v>
      </c>
      <c r="K13" s="51">
        <v>22</v>
      </c>
      <c r="L13" s="51">
        <v>62</v>
      </c>
      <c r="M13" s="51">
        <v>0</v>
      </c>
      <c r="N13" s="51">
        <f>SUM(I13:M13)</f>
        <v>444</v>
      </c>
      <c r="O13" s="52">
        <f>H13+N13</f>
        <v>875</v>
      </c>
      <c r="P13" s="52">
        <v>70</v>
      </c>
      <c r="Q13" s="52">
        <v>100</v>
      </c>
      <c r="R13" s="51">
        <v>758</v>
      </c>
      <c r="S13" s="51">
        <v>14</v>
      </c>
      <c r="T13" s="51">
        <v>60</v>
      </c>
      <c r="U13" s="51">
        <v>230</v>
      </c>
      <c r="V13" s="53">
        <v>0</v>
      </c>
      <c r="W13" s="54">
        <f t="shared" si="1"/>
        <v>612.5</v>
      </c>
      <c r="X13" s="52">
        <v>50</v>
      </c>
      <c r="Y13" s="55">
        <f t="shared" si="2"/>
        <v>662.5</v>
      </c>
      <c r="Z13" s="56">
        <v>17</v>
      </c>
      <c r="AA13" s="73" t="s">
        <v>46</v>
      </c>
      <c r="AB13" s="66"/>
    </row>
    <row r="14" spans="1:28" s="12" customFormat="1" ht="23.25" customHeight="1">
      <c r="A14" s="70">
        <v>11</v>
      </c>
      <c r="B14" s="50" t="s">
        <v>18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5" t="s">
        <v>46</v>
      </c>
      <c r="AB14" s="66"/>
    </row>
    <row r="15" spans="1:28" s="12" customFormat="1" ht="23.25" customHeight="1">
      <c r="A15" s="68">
        <v>12</v>
      </c>
      <c r="B15" s="50" t="s">
        <v>20</v>
      </c>
      <c r="C15" s="51">
        <v>1040</v>
      </c>
      <c r="D15" s="51">
        <v>0</v>
      </c>
      <c r="E15" s="51">
        <v>101</v>
      </c>
      <c r="F15" s="51">
        <v>46</v>
      </c>
      <c r="G15" s="51">
        <v>0</v>
      </c>
      <c r="H15" s="51">
        <f aca="true" t="shared" si="3" ref="H15:H22">SUM(C15:G15)</f>
        <v>1187</v>
      </c>
      <c r="I15" s="51">
        <v>895</v>
      </c>
      <c r="J15" s="51">
        <v>0</v>
      </c>
      <c r="K15" s="51">
        <v>58</v>
      </c>
      <c r="L15" s="51">
        <v>54</v>
      </c>
      <c r="M15" s="51">
        <v>1</v>
      </c>
      <c r="N15" s="51">
        <f aca="true" t="shared" si="4" ref="N15:N22">SUM(I15:M15)</f>
        <v>1008</v>
      </c>
      <c r="O15" s="52">
        <f>H15+N15</f>
        <v>2195</v>
      </c>
      <c r="P15" s="52">
        <v>70</v>
      </c>
      <c r="Q15" s="52">
        <v>100</v>
      </c>
      <c r="R15" s="51">
        <v>65</v>
      </c>
      <c r="S15" s="51">
        <v>25</v>
      </c>
      <c r="T15" s="51">
        <v>0</v>
      </c>
      <c r="U15" s="51">
        <v>183</v>
      </c>
      <c r="V15" s="53" t="e">
        <f>#REF!-O15-Q15</f>
        <v>#REF!</v>
      </c>
      <c r="W15" s="54">
        <f aca="true" t="shared" si="5" ref="W15:W22">O15*P15/Q15</f>
        <v>1536.5</v>
      </c>
      <c r="X15" s="52">
        <v>321</v>
      </c>
      <c r="Y15" s="55">
        <f aca="true" t="shared" si="6" ref="Y15:Y22">W15+X15</f>
        <v>1857.5</v>
      </c>
      <c r="Z15" s="56">
        <v>107</v>
      </c>
      <c r="AA15" s="72" t="s">
        <v>46</v>
      </c>
      <c r="AB15" s="66"/>
    </row>
    <row r="16" spans="1:28" s="12" customFormat="1" ht="23.25" customHeight="1">
      <c r="A16" s="68">
        <v>13</v>
      </c>
      <c r="B16" s="50" t="s">
        <v>21</v>
      </c>
      <c r="C16" s="51">
        <v>758</v>
      </c>
      <c r="D16" s="51">
        <v>0</v>
      </c>
      <c r="E16" s="51">
        <v>85</v>
      </c>
      <c r="F16" s="51">
        <v>0</v>
      </c>
      <c r="G16" s="51">
        <v>0</v>
      </c>
      <c r="H16" s="51">
        <f t="shared" si="3"/>
        <v>843</v>
      </c>
      <c r="I16" s="51">
        <v>592</v>
      </c>
      <c r="J16" s="51">
        <v>0</v>
      </c>
      <c r="K16" s="51">
        <v>101</v>
      </c>
      <c r="L16" s="51">
        <v>0</v>
      </c>
      <c r="M16" s="51">
        <v>0</v>
      </c>
      <c r="N16" s="51">
        <f t="shared" si="4"/>
        <v>693</v>
      </c>
      <c r="O16" s="52">
        <f>H16+N16</f>
        <v>1536</v>
      </c>
      <c r="P16" s="52">
        <v>70</v>
      </c>
      <c r="Q16" s="52">
        <v>100</v>
      </c>
      <c r="R16" s="51">
        <v>176</v>
      </c>
      <c r="S16" s="51">
        <v>114</v>
      </c>
      <c r="T16" s="51">
        <v>0</v>
      </c>
      <c r="U16" s="51">
        <v>39</v>
      </c>
      <c r="V16" s="53" t="e">
        <f>#REF!-O16-Q16</f>
        <v>#REF!</v>
      </c>
      <c r="W16" s="54">
        <f t="shared" si="5"/>
        <v>1075.2</v>
      </c>
      <c r="X16" s="52">
        <v>485</v>
      </c>
      <c r="Y16" s="55">
        <f t="shared" si="6"/>
        <v>1560.2</v>
      </c>
      <c r="Z16" s="56">
        <v>162</v>
      </c>
      <c r="AA16" s="73" t="s">
        <v>50</v>
      </c>
      <c r="AB16" s="66"/>
    </row>
    <row r="17" spans="1:28" s="12" customFormat="1" ht="23.25" customHeight="1">
      <c r="A17" s="68">
        <v>14</v>
      </c>
      <c r="B17" s="50" t="s">
        <v>22</v>
      </c>
      <c r="C17" s="51">
        <v>379</v>
      </c>
      <c r="D17" s="51">
        <v>0</v>
      </c>
      <c r="E17" s="51">
        <v>92</v>
      </c>
      <c r="F17" s="51">
        <v>56</v>
      </c>
      <c r="G17" s="51">
        <v>51</v>
      </c>
      <c r="H17" s="51">
        <f t="shared" si="3"/>
        <v>578</v>
      </c>
      <c r="I17" s="51">
        <v>330</v>
      </c>
      <c r="J17" s="51">
        <v>0</v>
      </c>
      <c r="K17" s="51">
        <v>68</v>
      </c>
      <c r="L17" s="51">
        <v>44</v>
      </c>
      <c r="M17" s="51">
        <v>45</v>
      </c>
      <c r="N17" s="51">
        <f t="shared" si="4"/>
        <v>487</v>
      </c>
      <c r="O17" s="52">
        <v>1065</v>
      </c>
      <c r="P17" s="52">
        <v>70</v>
      </c>
      <c r="Q17" s="52">
        <v>100</v>
      </c>
      <c r="R17" s="59">
        <v>273</v>
      </c>
      <c r="S17" s="51">
        <v>0</v>
      </c>
      <c r="T17" s="51">
        <v>0</v>
      </c>
      <c r="U17" s="51">
        <v>0</v>
      </c>
      <c r="V17" s="53">
        <v>0</v>
      </c>
      <c r="W17" s="54">
        <f t="shared" si="5"/>
        <v>745.5</v>
      </c>
      <c r="X17" s="52">
        <v>188</v>
      </c>
      <c r="Y17" s="55">
        <f t="shared" si="6"/>
        <v>933.5</v>
      </c>
      <c r="Z17" s="56">
        <v>63</v>
      </c>
      <c r="AA17" s="74" t="s">
        <v>45</v>
      </c>
      <c r="AB17" s="66"/>
    </row>
    <row r="18" spans="1:28" s="12" customFormat="1" ht="23.25" customHeight="1">
      <c r="A18" s="68">
        <v>15</v>
      </c>
      <c r="B18" s="50" t="s">
        <v>23</v>
      </c>
      <c r="C18" s="51">
        <v>649</v>
      </c>
      <c r="D18" s="51">
        <v>0</v>
      </c>
      <c r="E18" s="51">
        <v>36</v>
      </c>
      <c r="F18" s="51">
        <v>56</v>
      </c>
      <c r="G18" s="51">
        <v>2</v>
      </c>
      <c r="H18" s="51">
        <f t="shared" si="3"/>
        <v>743</v>
      </c>
      <c r="I18" s="51">
        <v>615</v>
      </c>
      <c r="J18" s="51">
        <v>0</v>
      </c>
      <c r="K18" s="51">
        <v>21</v>
      </c>
      <c r="L18" s="51">
        <v>51</v>
      </c>
      <c r="M18" s="51">
        <v>1</v>
      </c>
      <c r="N18" s="51">
        <f t="shared" si="4"/>
        <v>688</v>
      </c>
      <c r="O18" s="52">
        <f>H18+N18</f>
        <v>1431</v>
      </c>
      <c r="P18" s="52">
        <v>70</v>
      </c>
      <c r="Q18" s="52">
        <v>100</v>
      </c>
      <c r="R18" s="51">
        <v>385</v>
      </c>
      <c r="S18" s="51">
        <v>467</v>
      </c>
      <c r="T18" s="51">
        <v>638</v>
      </c>
      <c r="U18" s="51">
        <v>187</v>
      </c>
      <c r="V18" s="53" t="e">
        <f>#REF!-O18-Q18</f>
        <v>#REF!</v>
      </c>
      <c r="W18" s="54">
        <f t="shared" si="5"/>
        <v>1001.7</v>
      </c>
      <c r="X18" s="52">
        <v>770</v>
      </c>
      <c r="Y18" s="55">
        <f t="shared" si="6"/>
        <v>1771.7</v>
      </c>
      <c r="Z18" s="56">
        <v>257</v>
      </c>
      <c r="AA18" s="73" t="s">
        <v>50</v>
      </c>
      <c r="AB18" s="66"/>
    </row>
    <row r="19" spans="1:28" s="12" customFormat="1" ht="23.25" customHeight="1">
      <c r="A19" s="68">
        <v>16</v>
      </c>
      <c r="B19" s="50" t="s">
        <v>24</v>
      </c>
      <c r="C19" s="51">
        <v>33</v>
      </c>
      <c r="D19" s="51">
        <v>0</v>
      </c>
      <c r="E19" s="51">
        <v>0</v>
      </c>
      <c r="F19" s="51">
        <v>0</v>
      </c>
      <c r="G19" s="51">
        <v>2</v>
      </c>
      <c r="H19" s="51">
        <f t="shared" si="3"/>
        <v>35</v>
      </c>
      <c r="I19" s="51">
        <v>36</v>
      </c>
      <c r="J19" s="51">
        <v>0</v>
      </c>
      <c r="K19" s="51">
        <v>1</v>
      </c>
      <c r="L19" s="51">
        <v>0</v>
      </c>
      <c r="M19" s="51">
        <v>2</v>
      </c>
      <c r="N19" s="51">
        <f t="shared" si="4"/>
        <v>39</v>
      </c>
      <c r="O19" s="52">
        <v>297</v>
      </c>
      <c r="P19" s="52">
        <v>70</v>
      </c>
      <c r="Q19" s="52">
        <v>100</v>
      </c>
      <c r="R19" s="51">
        <v>0</v>
      </c>
      <c r="S19" s="51">
        <v>0</v>
      </c>
      <c r="T19" s="51">
        <v>0</v>
      </c>
      <c r="U19" s="51">
        <v>0</v>
      </c>
      <c r="V19" s="53" t="e">
        <f>#REF!-O19</f>
        <v>#REF!</v>
      </c>
      <c r="W19" s="54">
        <f t="shared" si="5"/>
        <v>207.9</v>
      </c>
      <c r="X19" s="52">
        <v>177</v>
      </c>
      <c r="Y19" s="55">
        <f t="shared" si="6"/>
        <v>384.9</v>
      </c>
      <c r="Z19" s="56">
        <v>59</v>
      </c>
      <c r="AA19" s="72" t="s">
        <v>51</v>
      </c>
      <c r="AB19" s="66"/>
    </row>
    <row r="20" spans="1:28" s="12" customFormat="1" ht="23.25" customHeight="1">
      <c r="A20" s="68">
        <v>17</v>
      </c>
      <c r="B20" s="50" t="s">
        <v>25</v>
      </c>
      <c r="C20" s="51">
        <v>650</v>
      </c>
      <c r="D20" s="51">
        <v>0</v>
      </c>
      <c r="E20" s="51">
        <v>152</v>
      </c>
      <c r="F20" s="51">
        <v>254</v>
      </c>
      <c r="G20" s="51">
        <v>1</v>
      </c>
      <c r="H20" s="51">
        <f t="shared" si="3"/>
        <v>1057</v>
      </c>
      <c r="I20" s="51">
        <v>746</v>
      </c>
      <c r="J20" s="51">
        <v>0</v>
      </c>
      <c r="K20" s="51">
        <v>168</v>
      </c>
      <c r="L20" s="51">
        <v>236</v>
      </c>
      <c r="M20" s="51">
        <v>1</v>
      </c>
      <c r="N20" s="51">
        <f t="shared" si="4"/>
        <v>1151</v>
      </c>
      <c r="O20" s="52">
        <v>2695</v>
      </c>
      <c r="P20" s="52">
        <v>70</v>
      </c>
      <c r="Q20" s="52">
        <v>100</v>
      </c>
      <c r="R20" s="51">
        <v>579</v>
      </c>
      <c r="S20" s="51">
        <v>449</v>
      </c>
      <c r="T20" s="51">
        <v>211</v>
      </c>
      <c r="U20" s="51">
        <v>353</v>
      </c>
      <c r="V20" s="53" t="e">
        <f>#REF!-O20-Q20</f>
        <v>#REF!</v>
      </c>
      <c r="W20" s="54">
        <f t="shared" si="5"/>
        <v>1886.5</v>
      </c>
      <c r="X20" s="52">
        <v>603</v>
      </c>
      <c r="Y20" s="55">
        <f t="shared" si="6"/>
        <v>2489.5</v>
      </c>
      <c r="Z20" s="56">
        <v>201</v>
      </c>
      <c r="AA20" s="72" t="s">
        <v>45</v>
      </c>
      <c r="AB20" s="66"/>
    </row>
    <row r="21" spans="1:28" s="12" customFormat="1" ht="23.25" customHeight="1">
      <c r="A21" s="68">
        <v>18</v>
      </c>
      <c r="B21" s="50" t="s">
        <v>26</v>
      </c>
      <c r="C21" s="51">
        <v>46</v>
      </c>
      <c r="D21" s="51">
        <v>0</v>
      </c>
      <c r="E21" s="51">
        <v>22</v>
      </c>
      <c r="F21" s="51">
        <v>49</v>
      </c>
      <c r="G21" s="51">
        <v>0</v>
      </c>
      <c r="H21" s="51">
        <f t="shared" si="3"/>
        <v>117</v>
      </c>
      <c r="I21" s="51">
        <v>23</v>
      </c>
      <c r="J21" s="51">
        <v>0</v>
      </c>
      <c r="K21" s="51">
        <v>20</v>
      </c>
      <c r="L21" s="51">
        <v>42</v>
      </c>
      <c r="M21" s="51">
        <v>0</v>
      </c>
      <c r="N21" s="51">
        <f t="shared" si="4"/>
        <v>85</v>
      </c>
      <c r="O21" s="52">
        <v>2062</v>
      </c>
      <c r="P21" s="52">
        <v>70</v>
      </c>
      <c r="Q21" s="52">
        <v>100</v>
      </c>
      <c r="R21" s="51">
        <v>0</v>
      </c>
      <c r="S21" s="51">
        <v>0</v>
      </c>
      <c r="T21" s="51">
        <v>0</v>
      </c>
      <c r="U21" s="51">
        <v>0</v>
      </c>
      <c r="V21" s="53">
        <v>0</v>
      </c>
      <c r="W21" s="54">
        <f t="shared" si="5"/>
        <v>1443.4</v>
      </c>
      <c r="X21" s="52">
        <v>54</v>
      </c>
      <c r="Y21" s="55">
        <f t="shared" si="6"/>
        <v>1497.4</v>
      </c>
      <c r="Z21" s="56">
        <v>18</v>
      </c>
      <c r="AA21" s="73" t="s">
        <v>45</v>
      </c>
      <c r="AB21" s="66"/>
    </row>
    <row r="22" spans="1:28" s="12" customFormat="1" ht="23.25" customHeight="1">
      <c r="A22" s="68">
        <v>19</v>
      </c>
      <c r="B22" s="50" t="s">
        <v>27</v>
      </c>
      <c r="C22" s="51">
        <v>1558</v>
      </c>
      <c r="D22" s="51">
        <v>0</v>
      </c>
      <c r="E22" s="51">
        <v>384</v>
      </c>
      <c r="F22" s="51">
        <v>368</v>
      </c>
      <c r="G22" s="51">
        <v>389</v>
      </c>
      <c r="H22" s="51">
        <f t="shared" si="3"/>
        <v>2699</v>
      </c>
      <c r="I22" s="51">
        <v>1317</v>
      </c>
      <c r="J22" s="51">
        <v>0</v>
      </c>
      <c r="K22" s="51">
        <v>248</v>
      </c>
      <c r="L22" s="51">
        <v>314</v>
      </c>
      <c r="M22" s="51">
        <v>239</v>
      </c>
      <c r="N22" s="51">
        <f t="shared" si="4"/>
        <v>2118</v>
      </c>
      <c r="O22" s="52">
        <v>8186</v>
      </c>
      <c r="P22" s="52">
        <v>70</v>
      </c>
      <c r="Q22" s="52">
        <v>100</v>
      </c>
      <c r="R22" s="51">
        <v>0</v>
      </c>
      <c r="S22" s="51">
        <v>0</v>
      </c>
      <c r="T22" s="51">
        <v>0</v>
      </c>
      <c r="U22" s="51">
        <v>0</v>
      </c>
      <c r="V22" s="53" t="e">
        <f>#REF!-#REF!-Q22</f>
        <v>#REF!</v>
      </c>
      <c r="W22" s="54">
        <f t="shared" si="5"/>
        <v>5730.2</v>
      </c>
      <c r="X22" s="52">
        <v>975</v>
      </c>
      <c r="Y22" s="55">
        <f t="shared" si="6"/>
        <v>6705.2</v>
      </c>
      <c r="Z22" s="56">
        <v>325</v>
      </c>
      <c r="AA22" s="72" t="s">
        <v>45</v>
      </c>
      <c r="AB22" s="66"/>
    </row>
    <row r="23" spans="1:28" s="12" customFormat="1" ht="23.25" customHeight="1" thickBot="1">
      <c r="A23" s="76">
        <v>20</v>
      </c>
      <c r="B23" s="77" t="s">
        <v>28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61"/>
      <c r="Q23" s="61"/>
      <c r="R23" s="60"/>
      <c r="S23" s="60"/>
      <c r="T23" s="60"/>
      <c r="U23" s="60"/>
      <c r="V23" s="62"/>
      <c r="W23" s="63"/>
      <c r="X23" s="61"/>
      <c r="Y23" s="64"/>
      <c r="Z23" s="65"/>
      <c r="AA23" s="78" t="s">
        <v>44</v>
      </c>
      <c r="AB23" s="66"/>
    </row>
    <row r="28" spans="1:32" ht="49.5" customHeight="1">
      <c r="A28" s="88" t="s">
        <v>56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79"/>
      <c r="AC28" s="79"/>
      <c r="AD28" s="79"/>
      <c r="AE28" s="79"/>
      <c r="AF28" s="79"/>
    </row>
  </sheetData>
  <sheetProtection/>
  <mergeCells count="3">
    <mergeCell ref="A1:AA1"/>
    <mergeCell ref="A2:AA2"/>
    <mergeCell ref="A28:AA28"/>
  </mergeCells>
  <printOptions horizontalCentered="1"/>
  <pageMargins left="0.15" right="0.15" top="0.5" bottom="0.15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Rajvir-Desktop</cp:lastModifiedBy>
  <cp:lastPrinted>2010-01-22T05:43:12Z</cp:lastPrinted>
  <dcterms:created xsi:type="dcterms:W3CDTF">1996-10-14T23:33:28Z</dcterms:created>
  <dcterms:modified xsi:type="dcterms:W3CDTF">2010-01-28T07:46:34Z</dcterms:modified>
  <cp:category/>
  <cp:version/>
  <cp:contentType/>
  <cp:contentStatus/>
</cp:coreProperties>
</file>